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DMS\PERSONNES_AGEES\00-Campagne_budgetaire\2022\Préparation CB 2022\prépa outil\CNR\"/>
    </mc:Choice>
  </mc:AlternateContent>
  <workbookProtection workbookAlgorithmName="SHA-512" workbookHashValue="czNiF1neKbNVX5oR9OrFwyhZZUAMrRcNJYSezgxXdTORhU48wP1s9waxrn3tjwGmmnv0uz/zgVoWk4ZeDawAJg==" workbookSaltValue="5gQiYtZQO1Q9Uq1qj48ltg==" workbookSpinCount="100000" lockStructure="1"/>
  <bookViews>
    <workbookView xWindow="120" yWindow="228" windowWidth="15600" windowHeight="11436" tabRatio="721" activeTab="7"/>
  </bookViews>
  <sheets>
    <sheet name="Récapitulatif" sheetId="2" r:id="rId1"/>
    <sheet name="LISEZ-MOI" sheetId="3" r:id="rId2"/>
    <sheet name="CNR 2020-2021" sheetId="8" r:id="rId3"/>
    <sheet name="Formations_Continues" sheetId="14" state="hidden" r:id="rId4"/>
    <sheet name="Formation" sheetId="13" r:id="rId5"/>
    <sheet name="Remplacement_personnel" sheetId="4" r:id="rId6"/>
    <sheet name="AMI" sheetId="5" r:id="rId7"/>
    <sheet name="Réduction Energétique" sheetId="16" r:id="rId8"/>
    <sheet name="Soutien à l'investissement" sheetId="15" state="hidden" r:id="rId9"/>
    <sheet name="Frais Financiers" sheetId="6" state="hidden" r:id="rId10"/>
    <sheet name="Mol_traitement_medicaments_oner" sheetId="12" r:id="rId11"/>
    <sheet name="Autres demandes" sheetId="7" state="hidden" r:id="rId12"/>
    <sheet name="Recap_Detail" sheetId="9" state="hidden" r:id="rId13"/>
    <sheet name="Liste_ET" sheetId="1" state="hidden" r:id="rId14"/>
  </sheets>
  <externalReferences>
    <externalReference r:id="rId15"/>
  </externalReferences>
  <definedNames>
    <definedName name="_xlnm._FilterDatabase" localSheetId="13" hidden="1">Liste_ET!$A$1:$H$833</definedName>
    <definedName name="CatégoriePersonnel">Liste_ET!$L$2:$L$5</definedName>
    <definedName name="CNR_2016">'[1]menus déroul'!$A$15:$A$23</definedName>
    <definedName name="Etablissement">Liste_ET!$A$2:$C$581</definedName>
    <definedName name="FINESS">Liste_ET!$A$2:$H$1032</definedName>
    <definedName name="_xlnm.Print_Titles" localSheetId="4">Formation!$10:$10</definedName>
    <definedName name="_xlnm.Print_Titles" localSheetId="3">Formations_Continues!$12:$15</definedName>
    <definedName name="ListeCNR">Liste_ET!$T$2:$T$12</definedName>
    <definedName name="ListeFormation">Liste_ET!$N$2:$N$4</definedName>
    <definedName name="ListeInvest">Liste_ET!$R$2:$R$5</definedName>
    <definedName name="ListePatient">Liste_ET!$V$2:$V$31</definedName>
    <definedName name="ListeRedEnerg">Liste_ET!$P$2:$P$3</definedName>
    <definedName name="N°FINESS">Liste_ET!$A$2:$A$1032</definedName>
    <definedName name="NatureAbsence">Liste_ET!$J$2:$J$4</definedName>
    <definedName name="_xlnm.Print_Area" localSheetId="6">AMI!$A$1:$G$38</definedName>
    <definedName name="_xlnm.Print_Area" localSheetId="4">Formation!$A$1:$O$22</definedName>
    <definedName name="_xlnm.Print_Area" localSheetId="3">Formations_Continues!$A$1:$P$47</definedName>
    <definedName name="_xlnm.Print_Area" localSheetId="9">'Frais Financiers'!$A$1:$E$42</definedName>
    <definedName name="_xlnm.Print_Area" localSheetId="1">'LISEZ-MOI'!$B$1:$B$17</definedName>
    <definedName name="_xlnm.Print_Area" localSheetId="5">Remplacement_personnel!$B:$J</definedName>
  </definedNames>
  <calcPr calcId="162913"/>
</workbook>
</file>

<file path=xl/calcChain.xml><?xml version="1.0" encoding="utf-8"?>
<calcChain xmlns="http://schemas.openxmlformats.org/spreadsheetml/2006/main">
  <c r="I12" i="12" l="1"/>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J10" i="9" l="1"/>
  <c r="G10" i="9" s="1"/>
  <c r="I10" i="9"/>
  <c r="J9" i="9"/>
  <c r="F9" i="9" s="1"/>
  <c r="I9" i="9"/>
  <c r="I8" i="9"/>
  <c r="J8" i="9"/>
  <c r="F8" i="9" s="1"/>
  <c r="B10" i="9"/>
  <c r="B9" i="9"/>
  <c r="B8" i="9"/>
  <c r="G16" i="16"/>
  <c r="D26" i="2" s="1"/>
  <c r="B1" i="16"/>
  <c r="H10" i="9" l="1"/>
  <c r="F10" i="9"/>
  <c r="G9" i="9"/>
  <c r="H9" i="9"/>
  <c r="H8" i="9"/>
  <c r="G8" i="9"/>
  <c r="I14" i="9"/>
  <c r="J14" i="9"/>
  <c r="I15" i="9"/>
  <c r="J15" i="9"/>
  <c r="I16" i="9"/>
  <c r="J16" i="9"/>
  <c r="I17" i="9"/>
  <c r="J17" i="9"/>
  <c r="I18" i="9"/>
  <c r="J18" i="9"/>
  <c r="I19" i="9"/>
  <c r="J19" i="9"/>
  <c r="I20" i="9"/>
  <c r="J20" i="9"/>
  <c r="I21" i="9"/>
  <c r="J21" i="9"/>
  <c r="I22" i="9"/>
  <c r="J22" i="9"/>
  <c r="I23" i="9"/>
  <c r="J23" i="9"/>
  <c r="I24" i="9"/>
  <c r="J24" i="9"/>
  <c r="I25" i="9"/>
  <c r="J25" i="9"/>
  <c r="I26" i="9"/>
  <c r="J26" i="9"/>
  <c r="I27" i="9"/>
  <c r="J27" i="9"/>
  <c r="I28" i="9"/>
  <c r="J28" i="9"/>
  <c r="I29" i="9"/>
  <c r="J29" i="9"/>
  <c r="I30" i="9"/>
  <c r="J30" i="9"/>
  <c r="I31" i="9"/>
  <c r="J31" i="9"/>
  <c r="I32" i="9"/>
  <c r="J32" i="9"/>
  <c r="I33" i="9"/>
  <c r="J33" i="9"/>
  <c r="I34" i="9"/>
  <c r="J34" i="9"/>
  <c r="I35" i="9"/>
  <c r="J35" i="9"/>
  <c r="I36" i="9"/>
  <c r="J36" i="9"/>
  <c r="I37" i="9"/>
  <c r="J37" i="9"/>
  <c r="I38" i="9"/>
  <c r="J38" i="9"/>
  <c r="I39" i="9"/>
  <c r="J39" i="9"/>
  <c r="I40" i="9"/>
  <c r="J40" i="9"/>
  <c r="I41" i="9"/>
  <c r="J41" i="9"/>
  <c r="I42" i="9"/>
  <c r="J42" i="9"/>
  <c r="F42" i="9" l="1"/>
  <c r="H42" i="9"/>
  <c r="F38" i="9"/>
  <c r="H38" i="9"/>
  <c r="F41" i="9"/>
  <c r="H41" i="9"/>
  <c r="F37" i="9"/>
  <c r="H37" i="9"/>
  <c r="F33" i="9"/>
  <c r="H33" i="9"/>
  <c r="F29" i="9"/>
  <c r="H29" i="9"/>
  <c r="F25" i="9"/>
  <c r="H25" i="9"/>
  <c r="F21" i="9"/>
  <c r="H21" i="9"/>
  <c r="F17" i="9"/>
  <c r="H17" i="9"/>
  <c r="F40" i="9"/>
  <c r="H40" i="9"/>
  <c r="F36" i="9"/>
  <c r="H36" i="9"/>
  <c r="F32" i="9"/>
  <c r="H32" i="9"/>
  <c r="F28" i="9"/>
  <c r="H28" i="9"/>
  <c r="F24" i="9"/>
  <c r="H24" i="9"/>
  <c r="F20" i="9"/>
  <c r="H20" i="9"/>
  <c r="F16" i="9"/>
  <c r="H16" i="9"/>
  <c r="F39" i="9"/>
  <c r="H39" i="9"/>
  <c r="F35" i="9"/>
  <c r="H35" i="9"/>
  <c r="F31" i="9"/>
  <c r="H31" i="9"/>
  <c r="F27" i="9"/>
  <c r="H27" i="9"/>
  <c r="F23" i="9"/>
  <c r="H23" i="9"/>
  <c r="F19" i="9"/>
  <c r="H19" i="9"/>
  <c r="F15" i="9"/>
  <c r="H15" i="9"/>
  <c r="F34" i="9"/>
  <c r="H34" i="9"/>
  <c r="F30" i="9"/>
  <c r="H30" i="9"/>
  <c r="F26" i="9"/>
  <c r="H26" i="9"/>
  <c r="F22" i="9"/>
  <c r="H22" i="9"/>
  <c r="F18" i="9"/>
  <c r="H18" i="9"/>
  <c r="F14" i="9"/>
  <c r="H14" i="9"/>
  <c r="J44" i="9"/>
  <c r="G44" i="9" s="1"/>
  <c r="J45" i="9"/>
  <c r="G45" i="9" s="1"/>
  <c r="J46" i="9"/>
  <c r="G46" i="9" s="1"/>
  <c r="J47" i="9"/>
  <c r="G47" i="9" s="1"/>
  <c r="J48" i="9"/>
  <c r="G48" i="9" s="1"/>
  <c r="J49" i="9"/>
  <c r="G49" i="9" s="1"/>
  <c r="J50" i="9"/>
  <c r="G50" i="9" s="1"/>
  <c r="J51" i="9"/>
  <c r="G51" i="9" s="1"/>
  <c r="J52" i="9"/>
  <c r="G52" i="9" s="1"/>
  <c r="J43" i="9"/>
  <c r="G43" i="9" s="1"/>
  <c r="B44" i="9"/>
  <c r="B45" i="9"/>
  <c r="B46" i="9"/>
  <c r="B47" i="9"/>
  <c r="B48" i="9"/>
  <c r="B49" i="9"/>
  <c r="B50" i="9"/>
  <c r="B51" i="9"/>
  <c r="B52" i="9"/>
  <c r="D25" i="2"/>
  <c r="J12" i="9"/>
  <c r="I12" i="9" s="1"/>
  <c r="B12" i="9"/>
  <c r="J11" i="9"/>
  <c r="J7" i="9"/>
  <c r="H7" i="9" s="1"/>
  <c r="B7" i="9"/>
  <c r="C13" i="2"/>
  <c r="C1" i="16" s="1"/>
  <c r="C14" i="2"/>
  <c r="C2" i="16" s="1"/>
  <c r="A12" i="2"/>
  <c r="C3" i="9" l="1"/>
  <c r="C10" i="9"/>
  <c r="C9" i="9"/>
  <c r="C8" i="9"/>
  <c r="F44" i="9"/>
  <c r="I52" i="9"/>
  <c r="I44" i="9"/>
  <c r="H52" i="9"/>
  <c r="F45" i="9"/>
  <c r="F52" i="9"/>
  <c r="H44" i="9"/>
  <c r="I51" i="9"/>
  <c r="H48" i="9"/>
  <c r="F48" i="9"/>
  <c r="H47" i="9"/>
  <c r="F49" i="9"/>
  <c r="I49" i="9"/>
  <c r="H51" i="9"/>
  <c r="I48" i="9"/>
  <c r="F51" i="9"/>
  <c r="F47" i="9"/>
  <c r="I47" i="9"/>
  <c r="H50" i="9"/>
  <c r="H46" i="9"/>
  <c r="I50" i="9"/>
  <c r="I46" i="9"/>
  <c r="F50" i="9"/>
  <c r="F46" i="9"/>
  <c r="I45" i="9"/>
  <c r="H49" i="9"/>
  <c r="H45" i="9"/>
  <c r="C12" i="9"/>
  <c r="C52" i="9"/>
  <c r="C50" i="9"/>
  <c r="C48" i="9"/>
  <c r="C46" i="9"/>
  <c r="C44" i="9"/>
  <c r="C7" i="9"/>
  <c r="C51" i="9"/>
  <c r="C49" i="9"/>
  <c r="C47" i="9"/>
  <c r="C45" i="9"/>
  <c r="F43" i="9"/>
  <c r="H43" i="9"/>
  <c r="H12" i="9"/>
  <c r="F12" i="9"/>
  <c r="G12" i="9"/>
  <c r="G11" i="9"/>
  <c r="I7" i="9"/>
  <c r="G7" i="9"/>
  <c r="F7" i="9"/>
  <c r="C42" i="9"/>
  <c r="C40" i="9"/>
  <c r="C38" i="9"/>
  <c r="C36" i="9"/>
  <c r="C34" i="9"/>
  <c r="C32" i="9"/>
  <c r="C30" i="9"/>
  <c r="C28" i="9"/>
  <c r="C26" i="9"/>
  <c r="C24" i="9"/>
  <c r="C22" i="9"/>
  <c r="C20" i="9"/>
  <c r="C18" i="9"/>
  <c r="C16" i="9"/>
  <c r="C14" i="9"/>
  <c r="C6" i="9"/>
  <c r="C4" i="9"/>
  <c r="C43" i="9"/>
  <c r="C41" i="9"/>
  <c r="C39" i="9"/>
  <c r="C37" i="9"/>
  <c r="C35" i="9"/>
  <c r="C33" i="9"/>
  <c r="C31" i="9"/>
  <c r="C29" i="9"/>
  <c r="C27" i="9"/>
  <c r="C25" i="9"/>
  <c r="C23" i="9"/>
  <c r="C21" i="9"/>
  <c r="C19" i="9"/>
  <c r="C17" i="9"/>
  <c r="C15" i="9"/>
  <c r="C13" i="9"/>
  <c r="C11" i="9"/>
  <c r="C5" i="9"/>
  <c r="B16" i="2"/>
  <c r="C2" i="9"/>
  <c r="G18" i="15"/>
  <c r="O22" i="13"/>
  <c r="N13" i="13"/>
  <c r="N17" i="13"/>
  <c r="N21" i="13"/>
  <c r="L13" i="13"/>
  <c r="L14" i="13"/>
  <c r="N14" i="13" s="1"/>
  <c r="L15" i="13"/>
  <c r="N15" i="13" s="1"/>
  <c r="L16" i="13"/>
  <c r="N16" i="13" s="1"/>
  <c r="L17" i="13"/>
  <c r="L18" i="13"/>
  <c r="N18" i="13" s="1"/>
  <c r="L19" i="13"/>
  <c r="N19" i="13" s="1"/>
  <c r="L20" i="13"/>
  <c r="N20" i="13" s="1"/>
  <c r="L21" i="13"/>
  <c r="L12" i="13"/>
  <c r="N12" i="13" s="1"/>
  <c r="I43" i="9" s="1"/>
  <c r="A9" i="9" l="1"/>
  <c r="A10" i="9"/>
  <c r="A8" i="9"/>
  <c r="A10" i="8"/>
  <c r="A12" i="8"/>
  <c r="A14" i="8"/>
  <c r="A16" i="8"/>
  <c r="A18" i="8"/>
  <c r="A20" i="8"/>
  <c r="A11" i="8"/>
  <c r="A13" i="8"/>
  <c r="A15" i="8"/>
  <c r="A17" i="8"/>
  <c r="A19" i="8"/>
  <c r="A21" i="8"/>
  <c r="A9" i="8"/>
  <c r="A2" i="9"/>
  <c r="A45" i="9"/>
  <c r="A47" i="9"/>
  <c r="A49" i="9"/>
  <c r="A51" i="9"/>
  <c r="A12" i="9"/>
  <c r="A7" i="9"/>
  <c r="A44" i="9"/>
  <c r="A46" i="9"/>
  <c r="A48" i="9"/>
  <c r="A50" i="9"/>
  <c r="A52" i="9"/>
  <c r="E16" i="2"/>
  <c r="C16" i="2"/>
  <c r="A4" i="9"/>
  <c r="A6" i="9"/>
  <c r="A14" i="9"/>
  <c r="A16" i="9"/>
  <c r="A18" i="9"/>
  <c r="A20" i="9"/>
  <c r="A22" i="9"/>
  <c r="A24" i="9"/>
  <c r="A26" i="9"/>
  <c r="A28" i="9"/>
  <c r="A30" i="9"/>
  <c r="A32" i="9"/>
  <c r="A34" i="9"/>
  <c r="A36" i="9"/>
  <c r="A38" i="9"/>
  <c r="A40" i="9"/>
  <c r="A42" i="9"/>
  <c r="A3" i="9"/>
  <c r="A5" i="9"/>
  <c r="A11" i="9"/>
  <c r="A13" i="9"/>
  <c r="A15" i="9"/>
  <c r="A17" i="9"/>
  <c r="A19" i="9"/>
  <c r="A21" i="9"/>
  <c r="A23" i="9"/>
  <c r="A25" i="9"/>
  <c r="A27" i="9"/>
  <c r="A29" i="9"/>
  <c r="A31" i="9"/>
  <c r="A33" i="9"/>
  <c r="A35" i="9"/>
  <c r="A37" i="9"/>
  <c r="A39" i="9"/>
  <c r="A41" i="9"/>
  <c r="A43" i="9"/>
  <c r="B41" i="9"/>
  <c r="B42" i="9"/>
  <c r="B3" i="9"/>
  <c r="B4" i="9"/>
  <c r="B5" i="9"/>
  <c r="B6" i="9"/>
  <c r="B11"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3" i="9"/>
  <c r="B1" i="13"/>
  <c r="B1" i="15"/>
  <c r="B15" i="2" l="1"/>
  <c r="F34" i="5"/>
  <c r="I11" i="9" s="1"/>
  <c r="H19" i="14" l="1"/>
  <c r="O19" i="14"/>
  <c r="H22" i="14"/>
  <c r="O22" i="14"/>
  <c r="H25" i="14"/>
  <c r="O25" i="14"/>
  <c r="H28" i="14"/>
  <c r="O28" i="14"/>
  <c r="H31" i="14"/>
  <c r="O31" i="14"/>
  <c r="H34" i="14"/>
  <c r="O34" i="14"/>
  <c r="H37" i="14"/>
  <c r="O37" i="14"/>
  <c r="H40" i="14"/>
  <c r="O40" i="14"/>
  <c r="H43" i="14"/>
  <c r="O43" i="14"/>
  <c r="O16" i="14" l="1"/>
  <c r="O46" i="14" l="1"/>
  <c r="H16" i="14"/>
  <c r="D23" i="2"/>
  <c r="C1" i="15" l="1"/>
  <c r="C1" i="13"/>
  <c r="J13" i="9"/>
  <c r="G13" i="9" s="1"/>
  <c r="I13" i="9"/>
  <c r="J42" i="12"/>
  <c r="B1" i="12"/>
  <c r="H13" i="9" l="1"/>
  <c r="D27" i="2"/>
  <c r="F13" i="9"/>
  <c r="C1" i="12"/>
  <c r="C2" i="13" l="1"/>
  <c r="C2" i="12"/>
  <c r="C2" i="15"/>
  <c r="F11" i="9"/>
  <c r="I3" i="9"/>
  <c r="J3" i="9"/>
  <c r="I4" i="9"/>
  <c r="J4" i="9"/>
  <c r="I5" i="9"/>
  <c r="J5" i="9"/>
  <c r="I6" i="9"/>
  <c r="J6" i="9"/>
  <c r="H6" i="9" s="1"/>
  <c r="J2" i="9"/>
  <c r="I2" i="9"/>
  <c r="F22" i="4"/>
  <c r="G3" i="9" s="1"/>
  <c r="F23" i="4"/>
  <c r="G4" i="9" s="1"/>
  <c r="F24" i="4"/>
  <c r="G5" i="9" s="1"/>
  <c r="F25" i="4"/>
  <c r="G6" i="9" s="1"/>
  <c r="F21" i="4"/>
  <c r="B2" i="9"/>
  <c r="H11" i="9" l="1"/>
  <c r="F2" i="9"/>
  <c r="H2" i="9"/>
  <c r="F6" i="9"/>
  <c r="F5" i="9"/>
  <c r="H5" i="9"/>
  <c r="H4" i="9"/>
  <c r="F4" i="9"/>
  <c r="F3" i="9"/>
  <c r="H3" i="9"/>
  <c r="B1" i="8" l="1"/>
  <c r="F12" i="7" l="1"/>
  <c r="B1" i="7"/>
  <c r="B1" i="6"/>
  <c r="B1" i="5"/>
  <c r="I26" i="4"/>
  <c r="D24" i="2" s="1"/>
  <c r="D28" i="2" s="1"/>
  <c r="G2" i="9" l="1"/>
  <c r="B1" i="4"/>
  <c r="C1" i="8" l="1"/>
  <c r="C1" i="7"/>
  <c r="C2" i="8"/>
  <c r="C2" i="7"/>
  <c r="C1" i="4"/>
  <c r="C1" i="5"/>
  <c r="C1" i="6"/>
  <c r="C2" i="4"/>
  <c r="C2" i="6"/>
  <c r="C2" i="5"/>
</calcChain>
</file>

<file path=xl/sharedStrings.xml><?xml version="1.0" encoding="utf-8"?>
<sst xmlns="http://schemas.openxmlformats.org/spreadsheetml/2006/main" count="4586" uniqueCount="1621">
  <si>
    <t>AASAD</t>
  </si>
  <si>
    <t>EHPAD  DE FLAMANVILLE</t>
  </si>
  <si>
    <t>EHPAD "LES VIGNES"</t>
  </si>
  <si>
    <t>EHPAD ST BENOIT</t>
  </si>
  <si>
    <t>EHPAD DE L'ABBAYE</t>
  </si>
  <si>
    <t>EHPAD DE ROCROI</t>
  </si>
  <si>
    <t>EHPAD " LINARD"</t>
  </si>
  <si>
    <t>EHPAD MARIE BLAISE</t>
  </si>
  <si>
    <t>EHPAD LES RESIDENCES SAINT ANTOINE</t>
  </si>
  <si>
    <t>EHPAD PATRICE GROFF</t>
  </si>
  <si>
    <t>EHPAD LA RESIDENCE</t>
  </si>
  <si>
    <t>EHPAD LES PEUPLIERS</t>
  </si>
  <si>
    <t>EHPAD LEON BRACONNIER</t>
  </si>
  <si>
    <t>SSIAD DE LA CROIX ROUGE</t>
  </si>
  <si>
    <t>EHPAD SOLFERINO</t>
  </si>
  <si>
    <t>SSIAD DU GHSA</t>
  </si>
  <si>
    <t>SSIAD DE CHARLEVILLE</t>
  </si>
  <si>
    <t>SSIAD DE L'ADMR</t>
  </si>
  <si>
    <t>EHPAD "LE PRE DU SART"</t>
  </si>
  <si>
    <t>EHPAD LES TILLEULS</t>
  </si>
  <si>
    <t>EHPAD DU CH DE FUMAY - HOPITAL FUMAY</t>
  </si>
  <si>
    <t>EHPAD DE NOUZONVILLE</t>
  </si>
  <si>
    <t>POLE GERONTOLOGIQ RESIDENCE GRDE TERRE</t>
  </si>
  <si>
    <t>RESIDENCE VAL DE MEUSE</t>
  </si>
  <si>
    <t>RESIDENCE MARCADET</t>
  </si>
  <si>
    <t>EHPAD RESIDENCE 75DUCALE</t>
  </si>
  <si>
    <t>RESIDENCE ORPEA LA DEMOISELLE</t>
  </si>
  <si>
    <t>RESIDENCE DES HARAS</t>
  </si>
  <si>
    <t>EHPAD DOCTEUR L'HOSTE</t>
  </si>
  <si>
    <t>EHPAD LA MAISON DU PAYS DE RAMERUPT</t>
  </si>
  <si>
    <t>EHPAD TRICOCHE MAILLARD</t>
  </si>
  <si>
    <t>EHPAD LES HAUTS D'ARMANCE</t>
  </si>
  <si>
    <t>EHPAD RESIDENCE DELATOUR</t>
  </si>
  <si>
    <t>EHPAD LE PARC FLEURI</t>
  </si>
  <si>
    <t>RESIDENCE ALLEE DES PLATANES</t>
  </si>
  <si>
    <t>EHPAD RESIDENCE DE LA NOXE</t>
  </si>
  <si>
    <t>EHPAD RESIDENCE LA MOLINE</t>
  </si>
  <si>
    <t>EHPAD LES GLYCINES</t>
  </si>
  <si>
    <t>EHPAD LE PARC DU CHATEAU</t>
  </si>
  <si>
    <t>EHPAD LA SAPINIÈRE</t>
  </si>
  <si>
    <t>EHPAD DOMAINE DE NAZARETH - C.H TROYES</t>
  </si>
  <si>
    <t>SSIAD D'ARCIS-SUR-AUBE</t>
  </si>
  <si>
    <t>EHPAD RESIDENCE LA DHUY</t>
  </si>
  <si>
    <t>SSIAD GHAM ROMILLY SUR SEINE</t>
  </si>
  <si>
    <t>EHPAD LES JARDINS DE ROMILLY</t>
  </si>
  <si>
    <t>EHPAD KORIAN JARDINS D'HUGO</t>
  </si>
  <si>
    <t>EHPAD RÉSIDENCE DE L'EUROPE</t>
  </si>
  <si>
    <t>EHPAD LOUIS PASTEUR</t>
  </si>
  <si>
    <t>EHPAD LA RESIDENCE DE PINEY</t>
  </si>
  <si>
    <t>EHPAD STE MARTHE</t>
  </si>
  <si>
    <t>EHPAD RÉSIDENCE DE L'ISLE</t>
  </si>
  <si>
    <t>EHPAD LES JARDINS DE CRENEY</t>
  </si>
  <si>
    <t>SSIAD DE BRIENNE-LE-CHATEAU</t>
  </si>
  <si>
    <t>EHPAD LES GÉRANIUMS</t>
  </si>
  <si>
    <t>EHPAD KORIAN PASTORIA</t>
  </si>
  <si>
    <t>SSIAD DE CHAOURCE</t>
  </si>
  <si>
    <t>EHPAD KORIAN LE DOMAINE</t>
  </si>
  <si>
    <t>SSIAD ADMR</t>
  </si>
  <si>
    <t>EHPAD JEAN COLLERY</t>
  </si>
  <si>
    <t>EHPAD "FONDATION DUCHATEL"</t>
  </si>
  <si>
    <t>RESIDENCE AUGE-COLIN</t>
  </si>
  <si>
    <t>EHPAD "LA CLÉ DES CHAMPS"</t>
  </si>
  <si>
    <t>EHPAD DE THIEBLEMONT</t>
  </si>
  <si>
    <t>EHPAD RÉSIDENCE DU PARC</t>
  </si>
  <si>
    <t>MAISON DE RETRAITE LE VILLAGE</t>
  </si>
  <si>
    <t>EHPAD " JEAN D'ORBAIS"</t>
  </si>
  <si>
    <t>SSIAD DE LA CROIX ROUGE DE REIMS</t>
  </si>
  <si>
    <t>EHPAD SARRAIL</t>
  </si>
  <si>
    <t>RESIDENCE MONSEIGNEUR BARDONNE</t>
  </si>
  <si>
    <t>EHPAD "FOYER FRANCOISE DE SALES AVIAT"</t>
  </si>
  <si>
    <t>RESIDENCE WILSON CHU REIMS</t>
  </si>
  <si>
    <t>EHPAD "SAINT JOSEPH"</t>
  </si>
  <si>
    <t>EHPAD "RESIDENCE SAINT MARTIN"</t>
  </si>
  <si>
    <t>RESID. " ORPEA LA MONTAGNE DE REIMS"</t>
  </si>
  <si>
    <t>MAISON DE RETRAITE - CH D'EPERNAY</t>
  </si>
  <si>
    <t>SSIAD CROIX ROUGE FRANCAISE EPERNAY</t>
  </si>
  <si>
    <t>SSIAD CCAS DE CHALONS</t>
  </si>
  <si>
    <t>SSIAD "ORGEVAL" DE REIMS</t>
  </si>
  <si>
    <t>EHPAD DE FISMES</t>
  </si>
  <si>
    <t>MAISON DE RETRAITE CH D'ARGONNE</t>
  </si>
  <si>
    <t>EHPAD ARC EN CIEL JEAN JUIF - CH VITRY</t>
  </si>
  <si>
    <t>CH - MAISON DE RETRAITE DE MONTMIRAIL</t>
  </si>
  <si>
    <t>SSIAD SUD OUEST MARNAIS SEZANNE</t>
  </si>
  <si>
    <t>SSIAD FAMILLES RURALES SUD EST MARNAIS</t>
  </si>
  <si>
    <t>EHPAD "KORIAN PLACE ROYALE"</t>
  </si>
  <si>
    <t>MAIS D'ACCUEIL  DU CHATEAU D'AY</t>
  </si>
  <si>
    <t>MAIS RETRAITE "TIERS TEMPS" REIMS</t>
  </si>
  <si>
    <t>KORIAN LES CATALAUNES</t>
  </si>
  <si>
    <t>EHPAD "DOMREMY"</t>
  </si>
  <si>
    <t>KORIAN VILLA LES REMES</t>
  </si>
  <si>
    <t>SSIAD "IMC" DE REIMS</t>
  </si>
  <si>
    <t>EHPAD "LES OPALINES D'ATHIS"</t>
  </si>
  <si>
    <t>SSIAD DE L'HOPITAL LOCAL DE FISMES</t>
  </si>
  <si>
    <t>SSIAD - CH DE VITRY LE FRANCOIS</t>
  </si>
  <si>
    <t>EHPAD "RESIDENCE DU BORD DE VESLE"</t>
  </si>
  <si>
    <t>SSIADPA - CH DE SAINTE-MENEHOULD</t>
  </si>
  <si>
    <t>SSIAD FAMIL RURALES CTRE OUEST MARNAIS</t>
  </si>
  <si>
    <t>RESIDENCE NICOLAS ROLAND</t>
  </si>
  <si>
    <t>RES "ORPEA ST ANDRE" - REIMS</t>
  </si>
  <si>
    <t>SSIAD DES 3 PILIERS</t>
  </si>
  <si>
    <t>EHPAD "VILLA BEAUSOLEIL"</t>
  </si>
  <si>
    <t>SSIAD DE MONTMIRAIL</t>
  </si>
  <si>
    <t>EHPAD "LES PARENTELES DE REIMS"</t>
  </si>
  <si>
    <t>SSIAD - MAISON DE RETRAITE D'AY</t>
  </si>
  <si>
    <t>EHPAD "RÉSIDENCE LES VIGNES"</t>
  </si>
  <si>
    <t>SSIAD PA MR SAINT-GERMAIN-LA-VILLE</t>
  </si>
  <si>
    <t>SSIAD DE MONTIER EN DER</t>
  </si>
  <si>
    <t>EHPAD CHHM</t>
  </si>
  <si>
    <t>LA MAISON DE L'ORME DORE</t>
  </si>
  <si>
    <t>LA MAISON DE L'OSIER POURPRE</t>
  </si>
  <si>
    <t>EHPAD FELIX GRELOT</t>
  </si>
  <si>
    <t>EHPAD D' ARC EN BARROIS</t>
  </si>
  <si>
    <t>EHPAD LE MAIL</t>
  </si>
  <si>
    <t>EHPAD POUGNY</t>
  </si>
  <si>
    <t>EHPAD AU BRIN D'OSIER</t>
  </si>
  <si>
    <t>EHPAD LEGAY COLIN</t>
  </si>
  <si>
    <t>EHPAD GERARD DE HAULT</t>
  </si>
  <si>
    <t>EHPAD HOPITAL ST CHARLES WASSY</t>
  </si>
  <si>
    <t>EHPAD - HL JOINVILLE</t>
  </si>
  <si>
    <t>EHPAD JEAN-FRANÇOIS BONNET CH CHAUMONT</t>
  </si>
  <si>
    <t>EHPAD DU CH DE BOURBONNE LES BAINS</t>
  </si>
  <si>
    <t>EHPAD SAINT AUGUSTIN</t>
  </si>
  <si>
    <t>EHPAD LE LIEN NOGENT</t>
  </si>
  <si>
    <t>SSIAD "LE LIEN"</t>
  </si>
  <si>
    <t>SSIAD DU CH DE SAINT-DIZIER</t>
  </si>
  <si>
    <t>EHPAD RES DES AINES CH MONTIER-EN-DER</t>
  </si>
  <si>
    <t>SSIADPA - CH DE LANGRES</t>
  </si>
  <si>
    <t>SSIAD DE SAINT-THIEBAULT</t>
  </si>
  <si>
    <t>EHPAD DE BOURMONT</t>
  </si>
  <si>
    <t>SSIADPA - CH DE CHAUMONT</t>
  </si>
  <si>
    <t>EHPAD LA PROVIDENCE DE MONTIGNY LE ROI</t>
  </si>
  <si>
    <t>EHPAD LA TRINCASSAYE</t>
  </si>
  <si>
    <t>SSIAD DE WASSY</t>
  </si>
  <si>
    <t>SSIAD SAINT MARTIN</t>
  </si>
  <si>
    <t>SSIAD AU BRIN D'OSIER</t>
  </si>
  <si>
    <t>SSIAD POUGNY</t>
  </si>
  <si>
    <t>SSIAD DE JOINVILLE</t>
  </si>
  <si>
    <t>SSIAD DE BOURBONNE-LES-BAINS</t>
  </si>
  <si>
    <t>EHPAD MARIE POCARD DE MARANVILLE</t>
  </si>
  <si>
    <t>MAIS DE RETRAITE LES LILAS</t>
  </si>
  <si>
    <t>EHPAD LOUIS QUINQUET A LONGUYON</t>
  </si>
  <si>
    <t>MAISON DE RETRAITE ST CHARLES DOMBASLE</t>
  </si>
  <si>
    <t>MAISON DE RETRAITE DE ROSIERES</t>
  </si>
  <si>
    <t>MAISON DE RETRAITE DE GERBEVILLER</t>
  </si>
  <si>
    <t>EHPAD JEAN FRANCOIS FIDRY A LABRY</t>
  </si>
  <si>
    <t>MAISON DE RETRAITE ST LOUIS DE LONGWY</t>
  </si>
  <si>
    <t>MAISON DE RETRAITE ST DOMINIQUE</t>
  </si>
  <si>
    <t>MAISON DE RETRAITE ST FR. D'ASSISE PAM</t>
  </si>
  <si>
    <t>MAISON DE RETRAITE THIAUCOURT</t>
  </si>
  <si>
    <t>MAISON DE RETRAITE SIMON BENICHOU</t>
  </si>
  <si>
    <t>EHPAD SAINT REMY NANCY</t>
  </si>
  <si>
    <t>EHPAD LA SAINTE FAMILLE A VANDOEUVRE</t>
  </si>
  <si>
    <t>EHPAD ST CHARLES BAYON</t>
  </si>
  <si>
    <t>EHPAD STE THERESE LUDRES</t>
  </si>
  <si>
    <t>EHPAD NOTRE DAME DU BON REPOS</t>
  </si>
  <si>
    <t>SSIAD OHS</t>
  </si>
  <si>
    <t>MAISON DE RETRAITE BEAU SITE</t>
  </si>
  <si>
    <t>MAISON DE RETRAITE SAINT JOSEPH</t>
  </si>
  <si>
    <t>EHPAD KORIAN JARDINS DU CHARMOIS</t>
  </si>
  <si>
    <t>MAIS DE RETRAITE POMPEY HLI POMPEY-LAY</t>
  </si>
  <si>
    <t>EHPAD STERN CH DE BRIEY</t>
  </si>
  <si>
    <t>MAISON DE RETRAITE LES SABLONS</t>
  </si>
  <si>
    <t>EHPAD NOTRE MAISON</t>
  </si>
  <si>
    <t>MAISON RETRAITE LES IRIS</t>
  </si>
  <si>
    <t>RESIDENCE POINCARE- MAISON DE RETRAITE</t>
  </si>
  <si>
    <t>SSIAD DE L'ALAGH</t>
  </si>
  <si>
    <t>SSIAD STE MARIE FONDATION ST CHARLES</t>
  </si>
  <si>
    <t>MAISON DE RETRAITE J MAGOT CH PAM</t>
  </si>
  <si>
    <t>MAISON DE RETR CIREY/VEZ CH 3H SANTE</t>
  </si>
  <si>
    <t>HOTEL CLUB RESIDENCE RETRAITE</t>
  </si>
  <si>
    <t>MAISON DE RETRAITE CH TOUL</t>
  </si>
  <si>
    <t>MAISON DE RETR CH ST NICOLAS DE PORT</t>
  </si>
  <si>
    <t>MAISON DE RETRAITE CH LUNEVILLE</t>
  </si>
  <si>
    <t>SSIAD MR ST CHARLES VEZELISE</t>
  </si>
  <si>
    <t>RESIDENCE EHPAD LE PARC</t>
  </si>
  <si>
    <t>EHPAD KORIAN LE GENTILE</t>
  </si>
  <si>
    <t>EHPAD RESIDENCE LES HIBISCUS</t>
  </si>
  <si>
    <t>SSIAD BRANCION</t>
  </si>
  <si>
    <t>MAISON DE RETRAITE DE LA COMPASSION</t>
  </si>
  <si>
    <t>MAISON DE RETRAITE " LE BAS CHATEAU "</t>
  </si>
  <si>
    <t>MAIS RETRAITE VILLA ST PIERRE FOURIER</t>
  </si>
  <si>
    <t>EHPAD DE JOEUF (ASSPO)</t>
  </si>
  <si>
    <t>MAISON DE RETRAITE HOPITAL DE BACCARAT</t>
  </si>
  <si>
    <t>SSIAD DES 4 CANTONS ADMR</t>
  </si>
  <si>
    <t>EHPAD LES MAISONS HOSPITAL. SITE NANCY</t>
  </si>
  <si>
    <t>ACC DE JOUR PA G. MARCHAL - PLATEFORME</t>
  </si>
  <si>
    <t>SSIAD DE L'ASAPA</t>
  </si>
  <si>
    <t>SSIAD CH MT ST MARTIN GROUPE SOS SANTE</t>
  </si>
  <si>
    <t>SSIAD "3 RIVIERES" ADMR</t>
  </si>
  <si>
    <t>MAISON DE RETRAITE "LE HAUT DU BOIS"</t>
  </si>
  <si>
    <t>SSIAD DE JARNY - CIAS DE LA CCOLC</t>
  </si>
  <si>
    <t>MAISON DE RETRAITE LES GRANDS JARDINS</t>
  </si>
  <si>
    <t>SSIAD HLI POMPEY-LAY ST CHRISTOPHE</t>
  </si>
  <si>
    <t>SSIAD DES ETANGS ADMR</t>
  </si>
  <si>
    <t>SSIAD CH TOUL</t>
  </si>
  <si>
    <t>SSIAD DU CH DE ST NICOLAS DE PORT</t>
  </si>
  <si>
    <t>MAIS RETRAITE LA FONTAINE DE LINCOURT</t>
  </si>
  <si>
    <t>EHPAD KORIAN PLAISANCE</t>
  </si>
  <si>
    <t>EHPAD LES OPALINES DE GIRAUMONT</t>
  </si>
  <si>
    <t>SSIAD DU VAL DE LORRAINE</t>
  </si>
  <si>
    <t>MAISON DE RETRAITE L'OSERAIE</t>
  </si>
  <si>
    <t>MAIS DE RETRAITE RESIDENCE LES CYGNES</t>
  </si>
  <si>
    <t>MR MAISON DES VIGNES (ADEF RESIDENCES)</t>
  </si>
  <si>
    <t>EHPAD " LA MAISON DES MIRABELLIERS "</t>
  </si>
  <si>
    <t>EHPAD KORIAN LA SAULX</t>
  </si>
  <si>
    <t>MAISON DE RETRAITE "LA VERRIERE"</t>
  </si>
  <si>
    <t>MAISON D'ACCUEIL BRANCION</t>
  </si>
  <si>
    <t>EHPAD MR CENTRE J. PARISOT BAINVILLE</t>
  </si>
  <si>
    <t>ACCUEIL DE JOUR LES ALONDRELLES</t>
  </si>
  <si>
    <t>MAISON DE RETRAITE DU CLOS PRE</t>
  </si>
  <si>
    <t>RESIDENCE AU GRE DU VENT</t>
  </si>
  <si>
    <t>EHPAD LES JARDINS DE LA VIRE</t>
  </si>
  <si>
    <t>EHPAD DE FOUG</t>
  </si>
  <si>
    <t>SSIAD ADMR-GARDE</t>
  </si>
  <si>
    <t>SSIAD ASSPO</t>
  </si>
  <si>
    <t>EHPAD LA CLAIRIERE</t>
  </si>
  <si>
    <t>EHPAD OHS HOMECOURT</t>
  </si>
  <si>
    <t>MAISON DE RETRAITE JEAN GUILLOT</t>
  </si>
  <si>
    <t>MAISON DE RETRAITE "EUGENIE"</t>
  </si>
  <si>
    <t>MAISON DE RETRAITE LATAYE</t>
  </si>
  <si>
    <t>EHPAD D'ARGONNE - SITE DE VARENNES</t>
  </si>
  <si>
    <t>SSIAD DE MONTMEDY</t>
  </si>
  <si>
    <t>SSIAD DE LA VALLEE DE LA MEUSE</t>
  </si>
  <si>
    <t>MAISON DE RETRAITE VICTOR BONAL</t>
  </si>
  <si>
    <t>RESIDENCE JACQUES BARAT- DUPONT</t>
  </si>
  <si>
    <t>RESIDENCE AUTONOMIE DES COTES DE MEUSE</t>
  </si>
  <si>
    <t>SSIAD DE BAR LE DUC</t>
  </si>
  <si>
    <t>MAISON DE RETRAITE ST JOSEPH</t>
  </si>
  <si>
    <t>SSIAD DE DUN SUR MEUSE</t>
  </si>
  <si>
    <t>EHPAD MAURICE CHARLIER-CH DE COMMERCY</t>
  </si>
  <si>
    <t>EHPAD SAINTE ANNE - SAINT MIHIEL</t>
  </si>
  <si>
    <t>SSIAD DE LIGNY EN BARROIS</t>
  </si>
  <si>
    <t>SSIAD DE GONDRECOURT</t>
  </si>
  <si>
    <t>EHPAD SAINT GEORGES OHS</t>
  </si>
  <si>
    <t>RESIDENCE LES MELEZES</t>
  </si>
  <si>
    <t>SSIAD D'ANCERVILLE</t>
  </si>
  <si>
    <t>SSIAD DE COMMERCY</t>
  </si>
  <si>
    <t>SSIAD DE ST MIHIEL</t>
  </si>
  <si>
    <t>SSIAD - ADMR</t>
  </si>
  <si>
    <t>SSIAD DE VERDUN</t>
  </si>
  <si>
    <t>EHPAD LES EAUX VIVES DE TRIAUCOURT</t>
  </si>
  <si>
    <t>EHPAD DE SPINCOURT</t>
  </si>
  <si>
    <t>EHPAD "LES CHENES"</t>
  </si>
  <si>
    <t>EHPAD "STE MARIE"</t>
  </si>
  <si>
    <t>EHPAD "STE CROIX"</t>
  </si>
  <si>
    <t>LOGEMENT FOYER RESIDENCE DU CANAL</t>
  </si>
  <si>
    <t>EHPAD "LA VACQUINIERE"</t>
  </si>
  <si>
    <t>EHPAD "SAINTE ANNE"</t>
  </si>
  <si>
    <t>EHPAD "LE HOME ISRAELITE"</t>
  </si>
  <si>
    <t>EHPAD "HOME DES 4 SAISONS"</t>
  </si>
  <si>
    <t>EHPAD "ST PAULIN" ST EPVRE</t>
  </si>
  <si>
    <t>EHPAD "SANS SOUCI" DE CREUTZWALD</t>
  </si>
  <si>
    <t>EHPAD "STE ELISABETH"</t>
  </si>
  <si>
    <t>EHPAD "SAINTE VERONIQUE"</t>
  </si>
  <si>
    <t>EHPAD "SAINT DOMINIQUE"</t>
  </si>
  <si>
    <t>EHPAD "LES MIRABELLIERS"</t>
  </si>
  <si>
    <t>EHPAD "LES CERISIERS"</t>
  </si>
  <si>
    <t>EHPAD "ALICE SAR"</t>
  </si>
  <si>
    <t>EHPAD "LES ALISIERS"</t>
  </si>
  <si>
    <t>EHPAD "JARDINS ST JACQUES" DE DIEUZE</t>
  </si>
  <si>
    <t>EHPAD "BAUER"</t>
  </si>
  <si>
    <t>EHPAD "ST VINCENT"</t>
  </si>
  <si>
    <t>EHPAD "LE DOMAINE DE BELLETANCHE"</t>
  </si>
  <si>
    <t>EHPAD "MA MAISON" P SOEURS DES PAUVRES</t>
  </si>
  <si>
    <t>EHPAD "LES CEDRES"</t>
  </si>
  <si>
    <t>EHPAD "LA SAINTE FAMILLE"</t>
  </si>
  <si>
    <t>EHPAD "HOME PREVILLE"</t>
  </si>
  <si>
    <t>EHPAD "LES OLIVIERS"</t>
  </si>
  <si>
    <t>EHPAD "NOTRE DAME DU BLAUBERG"</t>
  </si>
  <si>
    <t>EHPAD "SAINTE MADELEINE"</t>
  </si>
  <si>
    <t>EHPAD "LEMIRE"</t>
  </si>
  <si>
    <t>EHPAD"SAINT CHRISTOPHE"</t>
  </si>
  <si>
    <t>EHPAD "HOME DE LA PROVIDENCE"</t>
  </si>
  <si>
    <t>SSIAD DE METZ / ARS SUR MOSELLE</t>
  </si>
  <si>
    <t>SSIAD DE BITCHE</t>
  </si>
  <si>
    <t>SSIAD DE SAINT AVOLD</t>
  </si>
  <si>
    <t>SSIAD DE FREYMING MERLEBACH</t>
  </si>
  <si>
    <t>SSIAD DE LA FENSCH "FLORANGE"</t>
  </si>
  <si>
    <t>EHPAD "LES MYOSOTIS"</t>
  </si>
  <si>
    <t>EHPAD "LA CHARMILLE"</t>
  </si>
  <si>
    <t>RESIDENCE ALBERT SCHWEITZER</t>
  </si>
  <si>
    <t>EHPAD "LES LILAS BLANCS"</t>
  </si>
  <si>
    <t>EHPAD "ST JOSEPH"</t>
  </si>
  <si>
    <t>EHPAD "RESIDENCE LE PARC"</t>
  </si>
  <si>
    <t>SSIAD DE SARREBOURG</t>
  </si>
  <si>
    <t>SSIAD DE DIEUZE</t>
  </si>
  <si>
    <t>EHPAD "LES OPALINES "</t>
  </si>
  <si>
    <t>SSIAD DE CREHANGE</t>
  </si>
  <si>
    <t>SSIAD D' ALBESTROFF</t>
  </si>
  <si>
    <t>SSIAD DE MOYEUVRE GRANDE</t>
  </si>
  <si>
    <t>SSIAD DE LA VALLE DE LA BIEVRE</t>
  </si>
  <si>
    <t>SSIAD DE STIRING WENDEL</t>
  </si>
  <si>
    <t>SSIAD DE CREUTZWALD</t>
  </si>
  <si>
    <t>SSIAD DE BOULAY-BOUZONVILLE</t>
  </si>
  <si>
    <t>M.A.P.A.D. "ANGEL FILIPPETTI"</t>
  </si>
  <si>
    <t>MAPA RESIDENCE DE DITSCHVILLER</t>
  </si>
  <si>
    <t>EHPAD "LE VAL FLEURI"</t>
  </si>
  <si>
    <t>AMAPA - SSIAD</t>
  </si>
  <si>
    <t>EHPAD "L'ATRE DU VAL DE FENSCH"</t>
  </si>
  <si>
    <t>SSIAD DE COURCELLES CHAUSSY/SOLGNE</t>
  </si>
  <si>
    <t>EHPAD "LES CHARMES"</t>
  </si>
  <si>
    <t>EHPAD "LES ACACIAS"</t>
  </si>
  <si>
    <t>EHPAD  "PIERRE HERMENT"</t>
  </si>
  <si>
    <t>EHPAD "LA GRANGE AUX BOIS"</t>
  </si>
  <si>
    <t>EHPAD " SAINT JOSEPH"</t>
  </si>
  <si>
    <t>SSIAD DE CATTENOM</t>
  </si>
  <si>
    <t>MAISON DE CLERVANT</t>
  </si>
  <si>
    <t>SSIAD DE FORBACH</t>
  </si>
  <si>
    <t>EHPAD "LES PEUPLIERS"</t>
  </si>
  <si>
    <t>EHPAD "P. MORLANNE" - METZ</t>
  </si>
  <si>
    <t>EHPAD "LE TOURNEBRIDE"</t>
  </si>
  <si>
    <t>EHPAD "RESIDENCE HEUREUSE"</t>
  </si>
  <si>
    <t>EHPAD "SAINTE CHRETIENNE".</t>
  </si>
  <si>
    <t>SSIAD DE ROMBAS</t>
  </si>
  <si>
    <t>EHPAD "RESIDENCE DU PARC"</t>
  </si>
  <si>
    <t>EHPAD "LE VAL DE SEILLE"</t>
  </si>
  <si>
    <t>EHPAD "LE HETRE POURPRE"</t>
  </si>
  <si>
    <t>EHPAD "LES JARDINS"</t>
  </si>
  <si>
    <t>EHPAD "LES TILLEULS"</t>
  </si>
  <si>
    <t>EHPAD" LES PLATANES"</t>
  </si>
  <si>
    <t>EHPAD "LES GLYCINES"</t>
  </si>
  <si>
    <t>EHPAD "RESIDENCE D'AUTOMNE"</t>
  </si>
  <si>
    <t>EHPAD "ST JEAN BAPTISTE"</t>
  </si>
  <si>
    <t>EHPAD "LES ERABLES"</t>
  </si>
  <si>
    <t>EHPAD "DES PRES DE SAINT PIERRE"</t>
  </si>
  <si>
    <t>EHPAD "LE BELVEDERE"</t>
  </si>
  <si>
    <t>EHPAD "LES SAULES"</t>
  </si>
  <si>
    <t>EHPAD "LA SOURCE DU BREUIL"</t>
  </si>
  <si>
    <t>EHPAD "LE PRE VERT"</t>
  </si>
  <si>
    <t>EHPAD "LES CHATAIGNIERS"</t>
  </si>
  <si>
    <t>EHPAD "LES PINS"</t>
  </si>
  <si>
    <t>EHPAD "RESIDENCE DE LA PEPINIERE"</t>
  </si>
  <si>
    <t>SSIAD DE SARREGUEMINES</t>
  </si>
  <si>
    <t>EHPAD "LES SEQUOIAS"</t>
  </si>
  <si>
    <t>EHPAD "LE CLOS FLEURI"</t>
  </si>
  <si>
    <t>EHPAD HYGIE</t>
  </si>
  <si>
    <t>EHPAD "SAINTE ELISABETH"</t>
  </si>
  <si>
    <t>SSIAD SAINTE BLANDINE</t>
  </si>
  <si>
    <t>EHPAD "LES LAURIERS"</t>
  </si>
  <si>
    <t>EHPAD LES FAUBOURGS DE L'ORNE ASSPO</t>
  </si>
  <si>
    <t>EHPAD "LES COQUELICOTS"</t>
  </si>
  <si>
    <t>EHPAD "LA KISSEL"</t>
  </si>
  <si>
    <t>EHPAD SAINTE ELISABETH</t>
  </si>
  <si>
    <t>EHPAD "VILLA D'AVRIL"</t>
  </si>
  <si>
    <t>EHPAD "HUGUETTE HENRY"</t>
  </si>
  <si>
    <t>EHPAD "SAINTE MARIE"</t>
  </si>
  <si>
    <t>MAISON DE RETRAITE SAINT FRANCOIS</t>
  </si>
  <si>
    <t>EHPAD "LES JARDINS DU KEM"</t>
  </si>
  <si>
    <t>EHPAD RESIDENCE GERIATRIQUE LE WITTEN</t>
  </si>
  <si>
    <t>EHPAD "LA FORET"</t>
  </si>
  <si>
    <t>EHPAD "PAVILLON DU SOLEIL"</t>
  </si>
  <si>
    <t>EHPAD "SAINTE ELISABETH" METZERVISSE</t>
  </si>
  <si>
    <t>EHPAD "LES SOURCES"DE MONTBRONN</t>
  </si>
  <si>
    <t>EHPAD "SAINTE CLAIRE" METZ</t>
  </si>
  <si>
    <t>EHPAD DE GORZE</t>
  </si>
  <si>
    <t>EHPAD "LES QUATRE SAISONS"</t>
  </si>
  <si>
    <t>EHPAD DU CHS DE SARREGUEMINES</t>
  </si>
  <si>
    <t>RESIDENCE "LE PRIEURE DE LA FENSCH"</t>
  </si>
  <si>
    <t>EHPAD DE L'HOPITAL DE CHATEAU SALINS</t>
  </si>
  <si>
    <t>EHPAD "RESIDENCE DU PLATEAU"</t>
  </si>
  <si>
    <t>SPASAD THERAS SANTE</t>
  </si>
  <si>
    <t>SSIAD CLINIQUE STE ELISABETH</t>
  </si>
  <si>
    <t>EHPAD "RESIDENCE SAINT JULIEN"</t>
  </si>
  <si>
    <t>SSIAD DE METZ</t>
  </si>
  <si>
    <t>EHPAD "LA VILLA AMARELLI"</t>
  </si>
  <si>
    <t>EHPAD DU MANOIR</t>
  </si>
  <si>
    <t>EHPAD LE BADBRONN</t>
  </si>
  <si>
    <t>EHPAD LE GENTIL HOME</t>
  </si>
  <si>
    <t>EHPAD AU FIL DE L'EAU</t>
  </si>
  <si>
    <t>SSIAD DE WOERTH</t>
  </si>
  <si>
    <t>SSIAD DE BOUXWILLER</t>
  </si>
  <si>
    <t>SSIAD CRF DE DRULINGEN</t>
  </si>
  <si>
    <t>SSIAD DE LA GRAFENBOURG BRUMATH</t>
  </si>
  <si>
    <t>ACCUEIL DE JOUR PERSONNES AGÉES</t>
  </si>
  <si>
    <t>EHPAD PAUL BERTOLOLY</t>
  </si>
  <si>
    <t>SSIAD HOPITAL LOCAL MOLSHEIM</t>
  </si>
  <si>
    <t>EHPAD LES MÉLÈZES</t>
  </si>
  <si>
    <t>EHPAD SILOE EMMAUS</t>
  </si>
  <si>
    <t>EHPAD ABRAPA DANUBE</t>
  </si>
  <si>
    <t>EHPAD ABRAPA HOLTZHEIM</t>
  </si>
  <si>
    <t>ACCUEIL DE JOUR VIVRE ENSEMBLE</t>
  </si>
  <si>
    <t>SSIAD DE MARCKOLSHEIM</t>
  </si>
  <si>
    <t>EHPAD ABRAPA THAL MARMOUTIER</t>
  </si>
  <si>
    <t>EHPAD LES 4 VENTS</t>
  </si>
  <si>
    <t>CAJ JACQUES (BÔ) ET MARGOT COHN</t>
  </si>
  <si>
    <t>EHPAD ABRAPA FINKWILLER</t>
  </si>
  <si>
    <t>EHPAD ABRAPA HOENHEIM</t>
  </si>
  <si>
    <t>EHPAD RESIDENCE DE L'ALUMNAT</t>
  </si>
  <si>
    <t>EHPAD WOERTH</t>
  </si>
  <si>
    <t>SSIAD CRF DE BARR</t>
  </si>
  <si>
    <t>ACCUEIL DE JOUR ABRAPA OBERHAUSBERGEN</t>
  </si>
  <si>
    <t>EHPAD LA MAISON DU LENDEHOF</t>
  </si>
  <si>
    <t>EHPAD LAURY MUNCH</t>
  </si>
  <si>
    <t>EHPAD LE TILLEUL</t>
  </si>
  <si>
    <t>SSIAD DE DIEMERINGEN</t>
  </si>
  <si>
    <t>EHPAD CH ERSTEIN</t>
  </si>
  <si>
    <t>EHPAD RESIDENCE DE L'AAR</t>
  </si>
  <si>
    <t>ACCUEIL DE JOUR DU CHIL</t>
  </si>
  <si>
    <t>EHPAD KORIAN LES RIVES DE LA ZORN</t>
  </si>
  <si>
    <t>EHPAD JULIE GSELL</t>
  </si>
  <si>
    <t>EHPAD STOLTZ-GRIMM</t>
  </si>
  <si>
    <t>EHPAD L'ORCHIDÉE</t>
  </si>
  <si>
    <t>EHPAD ELISA</t>
  </si>
  <si>
    <t>EHPAD DU STIFT</t>
  </si>
  <si>
    <t>EHPAD DAMBACH LA VILLE</t>
  </si>
  <si>
    <t>EHPAD EPFIG</t>
  </si>
  <si>
    <t>EHPAD RESIDENCE DU PARC</t>
  </si>
  <si>
    <t>EHPAD BETHLEHEM</t>
  </si>
  <si>
    <t>EHPAD SALEM</t>
  </si>
  <si>
    <t>EHPAD SAREPTA</t>
  </si>
  <si>
    <t>EHPAD DU GIESSEN</t>
  </si>
  <si>
    <t>EHPAD STANISLAS</t>
  </si>
  <si>
    <t>EHPAD LES MAISONS DU DR OBERKIRCH</t>
  </si>
  <si>
    <t>EHPAD MA MAISON</t>
  </si>
  <si>
    <t>EHPAD SAINT JOSEPH</t>
  </si>
  <si>
    <t>EHPAD DU SACRE-COEUR</t>
  </si>
  <si>
    <t>EHPAD LA NIEDERBOURG</t>
  </si>
  <si>
    <t>EHPAD LE DIACONAT</t>
  </si>
  <si>
    <t>EHPAD MAISON SAINT-JOSEPH</t>
  </si>
  <si>
    <t>EHPAD SAINT FRANÇOIS</t>
  </si>
  <si>
    <t>EHPAD ABRAPA KOENIGSHOFFEN</t>
  </si>
  <si>
    <t>EHPAD ABRAPA ILLKIRCH</t>
  </si>
  <si>
    <t>EHPAD CARITAS</t>
  </si>
  <si>
    <t>HUS EHPAD BOIS FLEURI</t>
  </si>
  <si>
    <t>EHPAD ABRAPA STEPHANIE</t>
  </si>
  <si>
    <t>EHPAD BARTISCHGUT</t>
  </si>
  <si>
    <t>EHPAD MISSIONS AFRICAINES</t>
  </si>
  <si>
    <t>SSIAD CENTRE HOSPIT DEPART BISCHWILLER</t>
  </si>
  <si>
    <t>EHPAD CH DE SAVERNE</t>
  </si>
  <si>
    <t>EHPAD BESTHESDA CONTADES</t>
  </si>
  <si>
    <t>EHPAD DES HÊTRES</t>
  </si>
  <si>
    <t>EHPAD SANS SOUCI</t>
  </si>
  <si>
    <t>EHPAD CH HAGUENAU</t>
  </si>
  <si>
    <t>EHPAD MARCEL KRIEG</t>
  </si>
  <si>
    <t>EHPAD RESIDENCE DE L'ILLMATT</t>
  </si>
  <si>
    <t>EHPAD HOPITAL LA GRAFENBOURG</t>
  </si>
  <si>
    <t>EHPAD LES JARDINS D'IRMENGARD</t>
  </si>
  <si>
    <t>EHPAD RESIDENCE LE RIED</t>
  </si>
  <si>
    <t>EHPAD HOPITAL LOCAL DE MOLSHEIM</t>
  </si>
  <si>
    <t>EHPAD HOPITAL LOCAL DE ROSHEIM</t>
  </si>
  <si>
    <t>EHPAD SARRE-UNION</t>
  </si>
  <si>
    <t>EHPAD WASSELONNE</t>
  </si>
  <si>
    <t>EHPAD MARQUAIRE</t>
  </si>
  <si>
    <t>EHPAD BETHESDA ARC EN CIEL</t>
  </si>
  <si>
    <t>EHPAD DU NEUENBERG</t>
  </si>
  <si>
    <t>EHPAD CHDB BISCHWILLER</t>
  </si>
  <si>
    <t>EHPAD ABRAPA SAINT ARBOGAST</t>
  </si>
  <si>
    <t>EHPAD MAISON DE SANTE BETHEL</t>
  </si>
  <si>
    <t>EHPAD DE SAALES</t>
  </si>
  <si>
    <t>EHPAD LES COLOMBES</t>
  </si>
  <si>
    <t>EHPAD SAINT-GOTHARD</t>
  </si>
  <si>
    <t>EHPAD LE KACHELOFE</t>
  </si>
  <si>
    <t>EHPAD ABRAPA REICHSHOFFEN</t>
  </si>
  <si>
    <t>SSIAD DU CH DE HAGUENAU</t>
  </si>
  <si>
    <t>EHPAD ABRAPA MONTAGNE VERTE</t>
  </si>
  <si>
    <t>SSIAD ABRAPA SAVERNE</t>
  </si>
  <si>
    <t>EHPAD BEL AUTOMNE</t>
  </si>
  <si>
    <t>EHPAD IM LAEUSCH</t>
  </si>
  <si>
    <t>EHPAD MAISON D'ACCUEIL DU KOCHERSBERG</t>
  </si>
  <si>
    <t>SSIAD ABRAPA STRASBOURG CENTRE</t>
  </si>
  <si>
    <t>EHPAD DU KIRCHBERG</t>
  </si>
  <si>
    <t>EHPAD ET ACCUEIL JOUR LES PAQUERETTES</t>
  </si>
  <si>
    <t>EHPAD LES AULNES</t>
  </si>
  <si>
    <t>EHPAD LA ROSELIERE</t>
  </si>
  <si>
    <t>SSIAD DIACONAT-BETHESDA</t>
  </si>
  <si>
    <t>SSIAD DU CHIL</t>
  </si>
  <si>
    <t>SSIAD VIVRE CHEZ MOI OBERNAI</t>
  </si>
  <si>
    <t>EHPAD LA VOUTE ETOILEE</t>
  </si>
  <si>
    <t>EHPAD KORIAN L'AIR DU TEMPS</t>
  </si>
  <si>
    <t>SSIAD VIVRE CHEZ MOI STRASBOURG</t>
  </si>
  <si>
    <t>EHPAD EMMAUS CENTRE VILLE</t>
  </si>
  <si>
    <t>EHPAD MAISON D'ACCUEIL LA SOLIDARITE</t>
  </si>
  <si>
    <t>EHPAD SAINT MARTIN</t>
  </si>
  <si>
    <t>EHPAD ABRAPA NEUDORF</t>
  </si>
  <si>
    <t>EHPAD SOULTZERLAND</t>
  </si>
  <si>
    <t>EHPAD LES COQUELICOTS</t>
  </si>
  <si>
    <t>EHPAD LES HAUTS DE LA ZINSEL</t>
  </si>
  <si>
    <t>EHPAD CLINIQUE SAINT-LUC</t>
  </si>
  <si>
    <t>EHPAD ABRAPA LUTZELHOUSE</t>
  </si>
  <si>
    <t>EHPAD L'ARC-EN-CIEL</t>
  </si>
  <si>
    <t>EHPAD CLINIQUE DE LA TOUSSAINT</t>
  </si>
  <si>
    <t>EHPAD DE SOULTZMATT</t>
  </si>
  <si>
    <t>EHPAD JEAN MONNET</t>
  </si>
  <si>
    <t>EHPAD LES MAGNOLIAS</t>
  </si>
  <si>
    <t>EHPAD LE BEAU REGARD</t>
  </si>
  <si>
    <t>EHPAD LE SEQUOIA</t>
  </si>
  <si>
    <t>EHPAD BETHESDA MULHOUSE</t>
  </si>
  <si>
    <t>EHPAD DU CDRS COLMAR</t>
  </si>
  <si>
    <t>EHPAD NOTRE DAME DES APOTRES</t>
  </si>
  <si>
    <t>EHPAD LES ÉRABLES</t>
  </si>
  <si>
    <t>EHPAD PETIT CHATEAU</t>
  </si>
  <si>
    <t>EHPAD LES FONTAINES DE LUTTERBACH</t>
  </si>
  <si>
    <t>EHPAD LE PARC DES SALINES II</t>
  </si>
  <si>
    <t>ACCUEIL DE JOUR PA LE PFARRHUS</t>
  </si>
  <si>
    <t>ACCUEIL JOUR &amp; PLATEFORME RIVAGE SUD</t>
  </si>
  <si>
    <t>EHPAD ENSISHEIM</t>
  </si>
  <si>
    <t>EHPAD LE FOYER DU PARC</t>
  </si>
  <si>
    <t>EHPAD OEUVRE SCHYRR</t>
  </si>
  <si>
    <t>EHPAD JEAN DOLLFUS</t>
  </si>
  <si>
    <t>EHPAD RESIDENCE LES VIOLETTES</t>
  </si>
  <si>
    <t>EHPAD KORIAN LA COTONNADE</t>
  </si>
  <si>
    <t>EHPAD DU CENTRE POUR PERSONNES AGEES</t>
  </si>
  <si>
    <t>EHPAD MAISON SAINTE FAMILLE</t>
  </si>
  <si>
    <t>EHPAD LES ECUREUILS</t>
  </si>
  <si>
    <t>EHPAD RESIDENCE LES VOSGES</t>
  </si>
  <si>
    <t>SSIAD APAMAD MULHOUSE</t>
  </si>
  <si>
    <t>SSIAD SUNDGAU ACCOMPAGNEMENT ALTKIRCH</t>
  </si>
  <si>
    <t>SSIAD APS REGION MULHOUSE</t>
  </si>
  <si>
    <t>EHPAD GHRMSA - SITE MOENSCHBERG</t>
  </si>
  <si>
    <t>EHPAD CH DE PFASTATT</t>
  </si>
  <si>
    <t>EHPAD DE DANNEMARIE</t>
  </si>
  <si>
    <t>EHPAD MAISON ZIMMERMANN</t>
  </si>
  <si>
    <t>EHPAD RESID DE LA WEISS KAYSERSBERG</t>
  </si>
  <si>
    <t>EHPAD LE CASTEL BLANC MASEVAUX</t>
  </si>
  <si>
    <t>EHPAD CENTRE HOSPITALIER MUNSTER</t>
  </si>
  <si>
    <t>EHPAD RM CANTON VERT ORBEY</t>
  </si>
  <si>
    <t>EHPAD HOPITAL DE RIBEAUVILLE</t>
  </si>
  <si>
    <t>EHPAD GHRMSA - SITE RIXHEIM</t>
  </si>
  <si>
    <t>EHPAD MAISON SAINT JACQUES</t>
  </si>
  <si>
    <t>EHPAD HIVA STE MARIE AUX MINES</t>
  </si>
  <si>
    <t>EHPAD DU BRAND</t>
  </si>
  <si>
    <t>EHPAD RESIDENCE HENRI JUNGCK</t>
  </si>
  <si>
    <t>EHPAD HOPITAL SAINT VINCENT</t>
  </si>
  <si>
    <t>EHPAD DE L'ARC</t>
  </si>
  <si>
    <t>SERVICE ACCUEIL DE JOUR PERS AGÉES</t>
  </si>
  <si>
    <t>SSIAD CERNAY</t>
  </si>
  <si>
    <t>EHPAD LE QUATELBACH</t>
  </si>
  <si>
    <t>SSIAD DOMISOINS GUEBWILLER</t>
  </si>
  <si>
    <t>SSIAD SIERENTZ</t>
  </si>
  <si>
    <t>SSIAD RIXHEIM</t>
  </si>
  <si>
    <t>SSIAD ORBEY</t>
  </si>
  <si>
    <t>SSIAD ALSID SAINT-LOUIS</t>
  </si>
  <si>
    <t>SSIAD LE CASTEL BLANC MASEVAUX</t>
  </si>
  <si>
    <t>SSIAD ODEREN</t>
  </si>
  <si>
    <t>SSIAD ASAD COLMAR</t>
  </si>
  <si>
    <t>SSIAD ENSISHEIM</t>
  </si>
  <si>
    <t>EHPAD KORIAN LES TROIS SAPINS</t>
  </si>
  <si>
    <t>EHPAD RESIDENCE D'ARGENSON</t>
  </si>
  <si>
    <t>SSIAD MUNSTER</t>
  </si>
  <si>
    <t>EHPAD LES MOLENES</t>
  </si>
  <si>
    <t>EHPAD LA ROSELIÈRE</t>
  </si>
  <si>
    <t>EHPAD DE LUPPACH</t>
  </si>
  <si>
    <t>SSIAD HOP INTERCOM SOULTZ ISSENHEIM</t>
  </si>
  <si>
    <t>EHPAD KORIAN LA FILATURE</t>
  </si>
  <si>
    <t>EHPAD DU DIACONAT COLMAR</t>
  </si>
  <si>
    <t>EHPAD LES COLLINES</t>
  </si>
  <si>
    <t>EHPAD HEIMELIG SITE SEPPOIS LE BAS</t>
  </si>
  <si>
    <t>EHPAD PERE FALLER</t>
  </si>
  <si>
    <t>EHPAD LE VILLAGE</t>
  </si>
  <si>
    <t>EHPAD POLE DE GERONTOLOGIE ST DAMIEN</t>
  </si>
  <si>
    <t>EHPAD INTERCOMMUNAL LES FRAXINELLES</t>
  </si>
  <si>
    <t>SSIAD RATTACHE HL  CHATEL-SUR-MOSELLE</t>
  </si>
  <si>
    <t>LES JARDINS DES CUVIERES</t>
  </si>
  <si>
    <t>MAISON RETRAITE "JUSTINE PERNOT"</t>
  </si>
  <si>
    <t>KORIAN VILLA SPINALE</t>
  </si>
  <si>
    <t>SSIAD RATTACHE A HL DE LAMARCHE</t>
  </si>
  <si>
    <t>EHPAD LES NOISETIERS</t>
  </si>
  <si>
    <t>SSIAD DE L'EPMSC "LES GRÈS FLAMMES"</t>
  </si>
  <si>
    <t>EHPAD LES BRUYERES</t>
  </si>
  <si>
    <t>SSIAD RESIDENCE DU VAL DE JOYE</t>
  </si>
  <si>
    <t>SSIAD DE LA BRESSE</t>
  </si>
  <si>
    <t>MAISON DE RETRAITE LES MARRONNIERS</t>
  </si>
  <si>
    <t>MAISON DE RETRAITE D'ELOYES</t>
  </si>
  <si>
    <t>MAISON RETRAITE ACCUEIL DE LA VOLOGNE</t>
  </si>
  <si>
    <t>MAISON DE RETRAITE DE SAINT-GENEST</t>
  </si>
  <si>
    <t>MAISON RETRAITE INTERCOM. DE BRUYERES</t>
  </si>
  <si>
    <t>MAISON RETRAITE ST-MARTIN</t>
  </si>
  <si>
    <t>EHPAD LE FORFELET</t>
  </si>
  <si>
    <t>MAISON RETRAITE RAYNALD MERLIN</t>
  </si>
  <si>
    <t>MAISON DE RETRAITE " SAINT SIMON"</t>
  </si>
  <si>
    <t>RESIDENCE LES SAULES</t>
  </si>
  <si>
    <t>EHPAD RESIDENCE LE VAL DE JOYE</t>
  </si>
  <si>
    <t>MAISON DE RETRAITE SAINT-JOSEPH</t>
  </si>
  <si>
    <t>EHPAD "LE PETIT BAN"</t>
  </si>
  <si>
    <t>EHPAD " SENTIERS D'AUTOMNE "</t>
  </si>
  <si>
    <t>MAISON RETRAITE SAINT JEAN</t>
  </si>
  <si>
    <t>MAISON DE RETRAITE "LE SOLEM"</t>
  </si>
  <si>
    <t>EPHAD "LE CHÂTELET"</t>
  </si>
  <si>
    <t>MAISON DE RETRAITE "LA CLAIRIE"</t>
  </si>
  <si>
    <t>MAISON RETRAITE JEAN MARTIN MOYE</t>
  </si>
  <si>
    <t>EHPAD SAINT DEODAT</t>
  </si>
  <si>
    <t>MAISON DE RETRAITE  "L'ACCUEIL"</t>
  </si>
  <si>
    <t>MAISON DE RETRAITE LE HOME FLEURI</t>
  </si>
  <si>
    <t>EHPAD ANNE ET JEAN-MARIE COMPAS</t>
  </si>
  <si>
    <t>LE HOME DU CAMEROUN</t>
  </si>
  <si>
    <t>SSIAD CCAS D'EPINAL</t>
  </si>
  <si>
    <t>SSIAD RATTACHE AU C2HVM</t>
  </si>
  <si>
    <t>SSIAD RATTACHE A EHPAD DE SAULXURES</t>
  </si>
  <si>
    <t>MAISON RETRAITE LE CEDRE BLEU</t>
  </si>
  <si>
    <t>SSIAD BASSIN MOYENNE MOSELLE DE VINCEY</t>
  </si>
  <si>
    <t>EHPAD DU CHI E. DURKHEIM - SITE GOLBEY</t>
  </si>
  <si>
    <t>SSIAD  DE DARNEY</t>
  </si>
  <si>
    <t>MAISON DE RETRAITE HOP. LOCAL</t>
  </si>
  <si>
    <t>RESIDENCE LE COUAROGE</t>
  </si>
  <si>
    <t>EHPAD ANDRE BARBIER</t>
  </si>
  <si>
    <t>MAISON RETRAITE HOPITAL LOCAL LAMARCHE</t>
  </si>
  <si>
    <t>MAISON RETRAITE VAL DU MADON MIRECOURT</t>
  </si>
  <si>
    <t>EHPAD  "LES GRÈS FLAMMÉS"</t>
  </si>
  <si>
    <t>MAISON RETRAITE HOPITAL DU THILLOT</t>
  </si>
  <si>
    <t>EHPAD "LÉON WERTH"</t>
  </si>
  <si>
    <t>RESIDENCE ANTOINE</t>
  </si>
  <si>
    <t>SSIAD RATTACHE HL DE BRUYERES</t>
  </si>
  <si>
    <t>SSIAD RATTACHE AU CHI OV A NEUFCHATEAU</t>
  </si>
  <si>
    <t>RESIDENCE LE PONT DU GUE</t>
  </si>
  <si>
    <t>EHPAD DU "PRE FAVET"</t>
  </si>
  <si>
    <t>MAISON DE RETRAITE SAINT JEAN</t>
  </si>
  <si>
    <t>RESID. PERS. AGEES  L'AGE D'OR</t>
  </si>
  <si>
    <t>Commune</t>
  </si>
  <si>
    <t>REVIN</t>
  </si>
  <si>
    <t>BAZEILLES</t>
  </si>
  <si>
    <t>DONCHERY</t>
  </si>
  <si>
    <t>MOUZON</t>
  </si>
  <si>
    <t>ROCROI</t>
  </si>
  <si>
    <t>MONTHERME</t>
  </si>
  <si>
    <t>SEDAN</t>
  </si>
  <si>
    <t>CARIGNAN</t>
  </si>
  <si>
    <t>VOUZIERS</t>
  </si>
  <si>
    <t>RETHEL</t>
  </si>
  <si>
    <t>FUMAY</t>
  </si>
  <si>
    <t>NOUZONVILLE</t>
  </si>
  <si>
    <t>GIVET</t>
  </si>
  <si>
    <t>LIART</t>
  </si>
  <si>
    <t>BAYEL</t>
  </si>
  <si>
    <t>TROYES</t>
  </si>
  <si>
    <t>RAMERUPT</t>
  </si>
  <si>
    <t>CHAOURCE</t>
  </si>
  <si>
    <t>LES RICEYS</t>
  </si>
  <si>
    <t>TRAINEL</t>
  </si>
  <si>
    <t>AUXON</t>
  </si>
  <si>
    <t>BREVIANDES</t>
  </si>
  <si>
    <t>PINEY</t>
  </si>
  <si>
    <t>BOUILLY</t>
  </si>
  <si>
    <t>VERZENAY</t>
  </si>
  <si>
    <t>AVIZE</t>
  </si>
  <si>
    <t>REIMS</t>
  </si>
  <si>
    <t>SEZANNE</t>
  </si>
  <si>
    <t>BEZANNES</t>
  </si>
  <si>
    <t>EPERNAY</t>
  </si>
  <si>
    <t>FISMES</t>
  </si>
  <si>
    <t>MONTMIRAIL</t>
  </si>
  <si>
    <t>HERMONVILLE</t>
  </si>
  <si>
    <t>SUIPPES</t>
  </si>
  <si>
    <t>ATHIS</t>
  </si>
  <si>
    <t>CORMONTREUIL</t>
  </si>
  <si>
    <t>ETOGES</t>
  </si>
  <si>
    <t>OEUILLY</t>
  </si>
  <si>
    <t>LA PORTE DU DER</t>
  </si>
  <si>
    <t>CHAUMONT</t>
  </si>
  <si>
    <t>NOGENT</t>
  </si>
  <si>
    <t>CHATEAUVILLAIN</t>
  </si>
  <si>
    <t>POISSONS</t>
  </si>
  <si>
    <t>SOMMEVOIRE</t>
  </si>
  <si>
    <t>WASSY</t>
  </si>
  <si>
    <t>JOINVILLE</t>
  </si>
  <si>
    <t>RIAUCOURT</t>
  </si>
  <si>
    <t>LANGRES</t>
  </si>
  <si>
    <t>MARANVILLE</t>
  </si>
  <si>
    <t>JARNY</t>
  </si>
  <si>
    <t>LONGUYON</t>
  </si>
  <si>
    <t>VEZELISE</t>
  </si>
  <si>
    <t>GERBEVILLER</t>
  </si>
  <si>
    <t>LABRY</t>
  </si>
  <si>
    <t>LONGWY</t>
  </si>
  <si>
    <t>NANCY</t>
  </si>
  <si>
    <t>BAYON</t>
  </si>
  <si>
    <t>LUDRES</t>
  </si>
  <si>
    <t>MAXEVILLE</t>
  </si>
  <si>
    <t>HAROUE</t>
  </si>
  <si>
    <t>FAULX</t>
  </si>
  <si>
    <t>POMPEY</t>
  </si>
  <si>
    <t>VAL DE BRIEY</t>
  </si>
  <si>
    <t>PULNOY</t>
  </si>
  <si>
    <t>ONVILLE</t>
  </si>
  <si>
    <t>TOUL</t>
  </si>
  <si>
    <t>LUNEVILLE</t>
  </si>
  <si>
    <t>LAXOU</t>
  </si>
  <si>
    <t>MEXY</t>
  </si>
  <si>
    <t>ROYAUMEIX</t>
  </si>
  <si>
    <t>JOEUF</t>
  </si>
  <si>
    <t>BACCARAT</t>
  </si>
  <si>
    <t>GIRAUMONT</t>
  </si>
  <si>
    <t>MALZEVILLE</t>
  </si>
  <si>
    <t>LEXY</t>
  </si>
  <si>
    <t>JOUDREVILLE</t>
  </si>
  <si>
    <t>FOUG</t>
  </si>
  <si>
    <t>HOMECOURT</t>
  </si>
  <si>
    <t>STENAY</t>
  </si>
  <si>
    <t>VAUCOULEURS</t>
  </si>
  <si>
    <t>ETAIN</t>
  </si>
  <si>
    <t>MONTMEDY</t>
  </si>
  <si>
    <t>BOULIGNY</t>
  </si>
  <si>
    <t>SOMMEDIEUE</t>
  </si>
  <si>
    <t>VERDUN</t>
  </si>
  <si>
    <t>COMMERCY</t>
  </si>
  <si>
    <t>ANCERVILLE</t>
  </si>
  <si>
    <t>SPINCOURT</t>
  </si>
  <si>
    <t>CREHANGE</t>
  </si>
  <si>
    <t>BOUZONVILLE</t>
  </si>
  <si>
    <t>ALBESTROFF</t>
  </si>
  <si>
    <t>METZ</t>
  </si>
  <si>
    <t>CREUTZWALD</t>
  </si>
  <si>
    <t>ABRESCHVILLER</t>
  </si>
  <si>
    <t>FORBACH</t>
  </si>
  <si>
    <t>VANTOUX</t>
  </si>
  <si>
    <t>ROUHLING</t>
  </si>
  <si>
    <t>DIEUZE</t>
  </si>
  <si>
    <t>SARREGUEMINES</t>
  </si>
  <si>
    <t>PHALSBOURG</t>
  </si>
  <si>
    <t>SARRALBE</t>
  </si>
  <si>
    <t>THIONVILLE</t>
  </si>
  <si>
    <t>WALSCHEID</t>
  </si>
  <si>
    <t>SIERSTHAL</t>
  </si>
  <si>
    <t>BITCHE</t>
  </si>
  <si>
    <t>RUSTROFF</t>
  </si>
  <si>
    <t>SARREBOURG</t>
  </si>
  <si>
    <t>RICHEMONT</t>
  </si>
  <si>
    <t>TROISFONTAINES</t>
  </si>
  <si>
    <t>YUTZ</t>
  </si>
  <si>
    <t>COCHEREN</t>
  </si>
  <si>
    <t>FENETRANGE</t>
  </si>
  <si>
    <t>FONTOY</t>
  </si>
  <si>
    <t>MORHANGE</t>
  </si>
  <si>
    <t>DELME</t>
  </si>
  <si>
    <t>HAYANGE</t>
  </si>
  <si>
    <t>ENNERY</t>
  </si>
  <si>
    <t>CARLING</t>
  </si>
  <si>
    <t>MARLY</t>
  </si>
  <si>
    <t>TERVILLE</t>
  </si>
  <si>
    <t>GUENANGE</t>
  </si>
  <si>
    <t>CATTENOM</t>
  </si>
  <si>
    <t>FAREBERSVILLER</t>
  </si>
  <si>
    <t>ALGRANGE</t>
  </si>
  <si>
    <t>HAMBACH</t>
  </si>
  <si>
    <t>HAGONDANGE</t>
  </si>
  <si>
    <t>REMILLY</t>
  </si>
  <si>
    <t>VAXY</t>
  </si>
  <si>
    <t>FLORANGE</t>
  </si>
  <si>
    <t>FAMECK</t>
  </si>
  <si>
    <t>CUVRY</t>
  </si>
  <si>
    <t>ILLANGE</t>
  </si>
  <si>
    <t>GANDRANGE</t>
  </si>
  <si>
    <t>TALANGE</t>
  </si>
  <si>
    <t>WOIPPY</t>
  </si>
  <si>
    <t>METZERVISSE</t>
  </si>
  <si>
    <t>MONTBRONN</t>
  </si>
  <si>
    <t>GORZE</t>
  </si>
  <si>
    <t>LORQUIN</t>
  </si>
  <si>
    <t>RANGUEVAUX</t>
  </si>
  <si>
    <t>OTTANGE</t>
  </si>
  <si>
    <t>GERSTHEIM</t>
  </si>
  <si>
    <t>STRASBOURG</t>
  </si>
  <si>
    <t>CHATENOIS</t>
  </si>
  <si>
    <t>FEGERSHEIM</t>
  </si>
  <si>
    <t>WOLFISHEIM</t>
  </si>
  <si>
    <t>WOERTH</t>
  </si>
  <si>
    <t>BOUXWILLER</t>
  </si>
  <si>
    <t>DRULINGEN</t>
  </si>
  <si>
    <t>HOCHSTETT</t>
  </si>
  <si>
    <t>LEMBACH</t>
  </si>
  <si>
    <t>MOLSHEIM</t>
  </si>
  <si>
    <t>OSTWALD</t>
  </si>
  <si>
    <t>HOLTZHEIM</t>
  </si>
  <si>
    <t>DIEMERINGEN</t>
  </si>
  <si>
    <t>MARCKOLSHEIM</t>
  </si>
  <si>
    <t>VENDENHEIM</t>
  </si>
  <si>
    <t>BISCHWILLER</t>
  </si>
  <si>
    <t>HOENHEIM</t>
  </si>
  <si>
    <t>SCHERWILLER</t>
  </si>
  <si>
    <t>GERTWILLER</t>
  </si>
  <si>
    <t>OBERHAUSBERGEN</t>
  </si>
  <si>
    <t>TRUCHTERSHEIM</t>
  </si>
  <si>
    <t>LA WANTZENAU</t>
  </si>
  <si>
    <t>ERSTEIN</t>
  </si>
  <si>
    <t>SCHILTIGHEIM</t>
  </si>
  <si>
    <t>WISSEMBOURG</t>
  </si>
  <si>
    <t>SAVERNE</t>
  </si>
  <si>
    <t>ANDLAU</t>
  </si>
  <si>
    <t>RHINAU</t>
  </si>
  <si>
    <t>GEISPOLSHEIM</t>
  </si>
  <si>
    <t>SAALES</t>
  </si>
  <si>
    <t>MARLENHEIM</t>
  </si>
  <si>
    <t>EPFIG</t>
  </si>
  <si>
    <t>SCHIRMECK</t>
  </si>
  <si>
    <t>DORLISHEIM</t>
  </si>
  <si>
    <t>VILLE</t>
  </si>
  <si>
    <t>SELESTAT</t>
  </si>
  <si>
    <t>DAUENDORF</t>
  </si>
  <si>
    <t>HAGUENAU</t>
  </si>
  <si>
    <t>OBERNAI</t>
  </si>
  <si>
    <t>BENFELD</t>
  </si>
  <si>
    <t>ROSHEIM</t>
  </si>
  <si>
    <t>MUTZIG</t>
  </si>
  <si>
    <t>INGWILLER</t>
  </si>
  <si>
    <t>SOUFFELWEYERSHEIM</t>
  </si>
  <si>
    <t>LINGOLSHEIM</t>
  </si>
  <si>
    <t>REICHSHOFFEN</t>
  </si>
  <si>
    <t>DRUSENHEIM</t>
  </si>
  <si>
    <t>WILLGOTTHEIM</t>
  </si>
  <si>
    <t>BETSCHDORF</t>
  </si>
  <si>
    <t>BISCHHEIM</t>
  </si>
  <si>
    <t>HOERDT</t>
  </si>
  <si>
    <t>HILSENHEIM</t>
  </si>
  <si>
    <t>MERTZWILLER</t>
  </si>
  <si>
    <t>LUTZELHOUSE</t>
  </si>
  <si>
    <t>REICHSTETT</t>
  </si>
  <si>
    <t>SOULTZMATT</t>
  </si>
  <si>
    <t>WINTZENHEIM</t>
  </si>
  <si>
    <t>MULHOUSE</t>
  </si>
  <si>
    <t>ILLZACH</t>
  </si>
  <si>
    <t>COLMAR</t>
  </si>
  <si>
    <t>GUEBWILLER</t>
  </si>
  <si>
    <t>BEBLENHEIM</t>
  </si>
  <si>
    <t>MUNSTER</t>
  </si>
  <si>
    <t>LUTTERBACH</t>
  </si>
  <si>
    <t>KEMBS</t>
  </si>
  <si>
    <t>ENSISHEIM</t>
  </si>
  <si>
    <t>HEIMSBRUNN</t>
  </si>
  <si>
    <t>HOCHSTATT</t>
  </si>
  <si>
    <t>KINGERSHEIM</t>
  </si>
  <si>
    <t>PFASTATT</t>
  </si>
  <si>
    <t>RIBEAUVILLE</t>
  </si>
  <si>
    <t>WITTENHEIM</t>
  </si>
  <si>
    <t>DANNEMARIE</t>
  </si>
  <si>
    <t>ALTKIRCH</t>
  </si>
  <si>
    <t>ISSENHEIM</t>
  </si>
  <si>
    <t>KAYSERSBERG VIGNOBLE</t>
  </si>
  <si>
    <t>ORBEY</t>
  </si>
  <si>
    <t>RIXHEIM</t>
  </si>
  <si>
    <t>ROUFFACH</t>
  </si>
  <si>
    <t>SIERENTZ</t>
  </si>
  <si>
    <t>TURCKHEIM</t>
  </si>
  <si>
    <t>MOOSCH</t>
  </si>
  <si>
    <t>ODEREN</t>
  </si>
  <si>
    <t>HIRSINGUE</t>
  </si>
  <si>
    <t>CERNAY</t>
  </si>
  <si>
    <t>SAUSHEIM</t>
  </si>
  <si>
    <t>THANN</t>
  </si>
  <si>
    <t>BOLLWILLER</t>
  </si>
  <si>
    <t>BANTZENHEIM</t>
  </si>
  <si>
    <t>KUNHEIM</t>
  </si>
  <si>
    <t>RIEDISHEIM</t>
  </si>
  <si>
    <t>BELLEMAGNY</t>
  </si>
  <si>
    <t>RICHWILLER</t>
  </si>
  <si>
    <t>BERGHEIM</t>
  </si>
  <si>
    <t>CAPAVENIR VOSGES</t>
  </si>
  <si>
    <t>NEUFCHATEAU</t>
  </si>
  <si>
    <t>EPINAL</t>
  </si>
  <si>
    <t>GERARDMER</t>
  </si>
  <si>
    <t>LAMARCHE</t>
  </si>
  <si>
    <t>RAMBERVILLERS</t>
  </si>
  <si>
    <t>MIRECOURT</t>
  </si>
  <si>
    <t>LA BRESSE</t>
  </si>
  <si>
    <t>CHENIMENIL</t>
  </si>
  <si>
    <t>DOMPAIRE</t>
  </si>
  <si>
    <t>ELOYES</t>
  </si>
  <si>
    <t>XERTIGNY</t>
  </si>
  <si>
    <t>BRUYERES</t>
  </si>
  <si>
    <t>CHARMES</t>
  </si>
  <si>
    <t>CORCIEUX</t>
  </si>
  <si>
    <t>VITTEL</t>
  </si>
  <si>
    <t>VAGNEY</t>
  </si>
  <si>
    <t>REMIREMONT</t>
  </si>
  <si>
    <t>ESSEGNEY</t>
  </si>
  <si>
    <t>DINOZE</t>
  </si>
  <si>
    <t>CONTREXEVILLE</t>
  </si>
  <si>
    <t>LE THILLOT</t>
  </si>
  <si>
    <t>VINCEY</t>
  </si>
  <si>
    <t>FRAIZE</t>
  </si>
  <si>
    <t>DARNEY</t>
  </si>
  <si>
    <t>CORNIMONT</t>
  </si>
  <si>
    <t>SENONES</t>
  </si>
  <si>
    <t>PORTIEUX</t>
  </si>
  <si>
    <t>EHPAD LA MAISON DES CERISIERS</t>
  </si>
  <si>
    <t>Conditions de dépôt de votre demande de crédits non reconductibles</t>
  </si>
  <si>
    <r>
      <rPr>
        <b/>
        <u/>
        <sz val="10"/>
        <color rgb="FFFF0000"/>
        <rFont val="Arial"/>
        <family val="2"/>
      </rPr>
      <t>Toute demande non justifiée ne sera pas examinée</t>
    </r>
    <r>
      <rPr>
        <b/>
        <sz val="10"/>
        <color rgb="FFFF0000"/>
        <rFont val="Arial"/>
        <family val="2"/>
      </rPr>
      <t>.</t>
    </r>
  </si>
  <si>
    <t xml:space="preserve">Veuillez impérativement prendre connaissance de l’onglet suivant « LISEZ MOI » qui reprend les conditions de dépôt de votre demande de crédits non reconductibles,  dont le respect est indispensable pour que votre demande puisse être examinée. </t>
  </si>
  <si>
    <r>
      <t>FINESS</t>
    </r>
    <r>
      <rPr>
        <sz val="10"/>
        <color theme="1"/>
        <rFont val="Arial"/>
        <family val="2"/>
      </rPr>
      <t xml:space="preserve"> (géographique) </t>
    </r>
  </si>
  <si>
    <t xml:space="preserve">ZONE DE SAISIE LIBRE: </t>
  </si>
  <si>
    <t xml:space="preserve">Nom ESMS </t>
  </si>
  <si>
    <t xml:space="preserve">Commune </t>
  </si>
  <si>
    <t xml:space="preserve">Date de votre demande </t>
  </si>
  <si>
    <t>Votre dossier dûment complété, devra être transmis, par courrier électronique (avec accusé de réception), sur la boîte suivante, en fonction de votre département:</t>
  </si>
  <si>
    <r>
      <t xml:space="preserve">Veuillez </t>
    </r>
    <r>
      <rPr>
        <b/>
        <sz val="12"/>
        <color indexed="8"/>
        <rFont val="Arial"/>
        <family val="2"/>
      </rPr>
      <t xml:space="preserve">CLIQUER sur la nature de votre demande </t>
    </r>
    <r>
      <rPr>
        <b/>
        <sz val="11"/>
        <color indexed="8"/>
        <rFont val="Arial"/>
        <family val="2"/>
      </rPr>
      <t xml:space="preserve">(liste ci-dessous) </t>
    </r>
  </si>
  <si>
    <t>Ardennes:</t>
  </si>
  <si>
    <t>ARS-GRANDEST-DT08-CNR@ars.sante.fr</t>
  </si>
  <si>
    <t>Aube:</t>
  </si>
  <si>
    <t>ARS-GRANDEST-DT10-CNR@ars.sante.fr</t>
  </si>
  <si>
    <t>Marne:</t>
  </si>
  <si>
    <t>ARS-GRANDEST-DT51-CNR@ars.sante.fr</t>
  </si>
  <si>
    <t>Haute-Marne:</t>
  </si>
  <si>
    <t>Meurthe-et-Moselle:</t>
  </si>
  <si>
    <t>ARS-GRANDEST-DT54-CNR@ars.sante.fr</t>
  </si>
  <si>
    <t>Meuse:</t>
  </si>
  <si>
    <t>ARS-GRANDEST-DT55-CNR@ars.sante.fr</t>
  </si>
  <si>
    <t>Moselle:</t>
  </si>
  <si>
    <t>ARS-GRANDEST-DT57-CNR@ars.sante.fr</t>
  </si>
  <si>
    <t>Bas-Rhin:</t>
  </si>
  <si>
    <t>ARS-GRANDEST-DT67-CNR@ars.sante.fr</t>
  </si>
  <si>
    <t>Haut-Rhin:</t>
  </si>
  <si>
    <t>ARS-GRANDEST-DT68-CNR@ars.sante.fr</t>
  </si>
  <si>
    <t>RECAPITULATIF DE VOS DEMANDES :</t>
  </si>
  <si>
    <t>Vosges:</t>
  </si>
  <si>
    <t>ARS-GRANDEST-DT88-CNR@ars.sante.fr</t>
  </si>
  <si>
    <t>Nature de l'absence</t>
  </si>
  <si>
    <t>Catégorie de personnel</t>
  </si>
  <si>
    <t>Explication de la situation, 
motivations et présentation
des mesures internes
mises en place
pour renforcement ponctuel</t>
  </si>
  <si>
    <t>Montant 
sollicité</t>
  </si>
  <si>
    <t>Congé maternité</t>
  </si>
  <si>
    <t>Congé Longue Durée</t>
  </si>
  <si>
    <t>Congé Longue Maladie</t>
  </si>
  <si>
    <t>Catégorie Personnel</t>
  </si>
  <si>
    <t>IDE</t>
  </si>
  <si>
    <t>AS</t>
  </si>
  <si>
    <r>
      <t xml:space="preserve">Durée prévisionnelle de remplacement
</t>
    </r>
    <r>
      <rPr>
        <b/>
        <u/>
        <sz val="10"/>
        <color theme="1"/>
        <rFont val="Arial"/>
        <family val="2"/>
      </rPr>
      <t>en semaines</t>
    </r>
  </si>
  <si>
    <t>ETP du personnel absent</t>
  </si>
  <si>
    <t>ETP 
annuel remplacé</t>
  </si>
  <si>
    <r>
      <rPr>
        <b/>
        <sz val="9"/>
        <color theme="1"/>
        <rFont val="Arial"/>
        <family val="2"/>
      </rPr>
      <t xml:space="preserve">Calcul du reste à charge pour les ESMS de statut privé
</t>
    </r>
    <r>
      <rPr>
        <sz val="8"/>
        <color theme="1"/>
        <rFont val="Arial"/>
        <family val="2"/>
      </rPr>
      <t>(après versement de la Sécurité Sociale, des assurances,…)</t>
    </r>
  </si>
  <si>
    <r>
      <t>Justificatifs :</t>
    </r>
    <r>
      <rPr>
        <sz val="10"/>
        <color indexed="8"/>
        <rFont val="Arial"/>
        <family val="2"/>
      </rPr>
      <t xml:space="preserve">
</t>
    </r>
    <r>
      <rPr>
        <b/>
        <sz val="10"/>
        <color rgb="FF0000FF"/>
        <rFont val="Arial"/>
        <family val="2"/>
      </rPr>
      <t xml:space="preserve"> </t>
    </r>
    <r>
      <rPr>
        <sz val="10"/>
        <color rgb="FF0000FF"/>
        <rFont val="Arial"/>
        <family val="2"/>
      </rPr>
      <t xml:space="preserve"> </t>
    </r>
    <r>
      <rPr>
        <sz val="10"/>
        <rFont val="Arial"/>
        <family val="2"/>
      </rPr>
      <t xml:space="preserve">- Plan interne de lutte contre l'absentéisme
</t>
    </r>
    <r>
      <rPr>
        <b/>
        <sz val="10"/>
        <rFont val="Arial"/>
        <family val="2"/>
      </rPr>
      <t xml:space="preserve">
</t>
    </r>
  </si>
  <si>
    <t>A REMPLIR UNIQUEMENT PAR LES SSIAD</t>
  </si>
  <si>
    <t>Nombre de journées réalisées</t>
  </si>
  <si>
    <t>Taux d'occupation</t>
  </si>
  <si>
    <t>Nombre d'usagers pris en charge</t>
  </si>
  <si>
    <t>% d'usager nécessitant le passage d'une IDE  au moins 2 fois par jour, 7 jours/ 7</t>
  </si>
  <si>
    <t>Temps d'intervention hebdomadaire global (AS/IDE) en heures</t>
  </si>
  <si>
    <t>SURCOUT ACTES MEDICO-INFIRMIERS (AMI)
DANS LES SSIAD</t>
  </si>
  <si>
    <t>Nombre de places installées</t>
  </si>
  <si>
    <t>Nombre d'usagers GIR 1 et 2 pris en charge</t>
  </si>
  <si>
    <t>Durée moyenne de prise en charge en minutes</t>
  </si>
  <si>
    <t>FRAIS FINANCIERS
(cf. instruction CNSA 18/04/2007 - Art. D314-205 du CASF)</t>
  </si>
  <si>
    <r>
      <rPr>
        <b/>
        <u/>
        <sz val="9"/>
        <color indexed="8"/>
        <rFont val="Arial"/>
        <family val="2"/>
      </rPr>
      <t>Objectifs de l'Action</t>
    </r>
    <r>
      <rPr>
        <b/>
        <sz val="9"/>
        <color indexed="8"/>
        <rFont val="Arial"/>
        <family val="2"/>
      </rPr>
      <t xml:space="preserve"> :</t>
    </r>
    <r>
      <rPr>
        <sz val="9"/>
        <color indexed="8"/>
        <rFont val="Arial"/>
        <family val="2"/>
      </rPr>
      <t xml:space="preserve"> 
Participation à la compensation des frais financiers consécutifs à un emprunt afférent à un investissement immobilier</t>
    </r>
  </si>
  <si>
    <r>
      <t>Modalités de financement</t>
    </r>
    <r>
      <rPr>
        <b/>
        <sz val="9"/>
        <color indexed="8"/>
        <rFont val="Arial"/>
        <family val="2"/>
      </rPr>
      <t xml:space="preserve"> :</t>
    </r>
    <r>
      <rPr>
        <b/>
        <u/>
        <sz val="9"/>
        <color indexed="8"/>
        <rFont val="Arial"/>
        <family val="2"/>
      </rPr>
      <t xml:space="preserve">
</t>
    </r>
    <r>
      <rPr>
        <sz val="9"/>
        <color indexed="8"/>
        <rFont val="Arial"/>
        <family val="2"/>
      </rPr>
      <t xml:space="preserve">Financement de la demande dans le respect des critères d'éligibilité et des crédits disponibles.
</t>
    </r>
    <r>
      <rPr>
        <b/>
        <sz val="9"/>
        <color indexed="8"/>
        <rFont val="Arial"/>
        <family val="2"/>
      </rPr>
      <t xml:space="preserve">Rappel </t>
    </r>
    <r>
      <rPr>
        <sz val="9"/>
        <color indexed="8"/>
        <rFont val="Arial"/>
        <family val="2"/>
      </rPr>
      <t xml:space="preserve">: le choix de l'enveloppe mobilisable CNR sur ONDAM MS ou FIR sera apprécié par l'ARS. 
</t>
    </r>
  </si>
  <si>
    <t>Descriptif du projet d'investissement :</t>
  </si>
  <si>
    <t>Financement du projet d'investissement :</t>
  </si>
  <si>
    <t>Autres fiancements (Subvention CD, …) :</t>
  </si>
  <si>
    <t>Critères de prise en charge des frais financiers, selon l'article l'article D 314-205 du CASF</t>
  </si>
  <si>
    <t>Surcoût par jour, par place et en moyenne sur 5 ans</t>
  </si>
  <si>
    <t>Pratique d'une politique de dépôts et cautionnements (cf. R314 - 149 CASF)</t>
  </si>
  <si>
    <t>Si oui, préciser le montant</t>
  </si>
  <si>
    <t>date</t>
  </si>
  <si>
    <t>taux d'intérêt</t>
  </si>
  <si>
    <t>Conduite d'une procédure de mise en concurrence pour atteindre le taux moyen</t>
  </si>
  <si>
    <r>
      <t>Taux d'endettement (</t>
    </r>
    <r>
      <rPr>
        <i/>
        <sz val="10"/>
        <color theme="1"/>
        <rFont val="Arial"/>
        <family val="2"/>
      </rPr>
      <t>endettement bancaire / capitaux propres)</t>
    </r>
  </si>
  <si>
    <t>aux frais financiers</t>
  </si>
  <si>
    <t>aux dotations aux amortissements</t>
  </si>
  <si>
    <t>Prix de journée Hébergement moyen sur 5 ans actuel</t>
  </si>
  <si>
    <t>Approbation du PPI ou PGFP par le Conseil Départemental</t>
  </si>
  <si>
    <t>Coût global de l'opération</t>
  </si>
  <si>
    <t>Souscription de l'emprunt</t>
  </si>
  <si>
    <t>Prix de journée Hébergement moyen sur 5 ans futur</t>
  </si>
  <si>
    <t>Liquidités permanentes en jours d'exploitation</t>
  </si>
  <si>
    <t>Date de lancement des travaux</t>
  </si>
  <si>
    <t>Date prévisionnelle de fin de travaux</t>
  </si>
  <si>
    <t>AUTRES DEMANDES</t>
  </si>
  <si>
    <r>
      <rPr>
        <b/>
        <u/>
        <sz val="10"/>
        <color indexed="8"/>
        <rFont val="Arial"/>
        <family val="2"/>
      </rPr>
      <t>Objectifs de l'Action</t>
    </r>
    <r>
      <rPr>
        <b/>
        <sz val="10"/>
        <color indexed="8"/>
        <rFont val="Arial"/>
        <family val="2"/>
      </rPr>
      <t xml:space="preserve"> :</t>
    </r>
    <r>
      <rPr>
        <sz val="10"/>
        <color indexed="8"/>
        <rFont val="Arial"/>
        <family val="2"/>
      </rPr>
      <t xml:space="preserve"> 
Financement de projet n'émargeant pas sur une autre thématique déjà listée dans l'enquête
</t>
    </r>
    <r>
      <rPr>
        <b/>
        <sz val="10"/>
        <color indexed="8"/>
        <rFont val="Arial"/>
        <family val="2"/>
      </rPr>
      <t>La demande "autre" devra être précisément qualifiée dans son objet,  à défaut celle-ci ne sera pas instruite.</t>
    </r>
  </si>
  <si>
    <t xml:space="preserve">Objet </t>
  </si>
  <si>
    <t>Détail de votre demande</t>
  </si>
  <si>
    <t>Montant
sollicité</t>
  </si>
  <si>
    <t>Montant Total</t>
  </si>
  <si>
    <t>Date 
d'achat</t>
  </si>
  <si>
    <r>
      <t>Exemple de pièces justificatives attendues</t>
    </r>
    <r>
      <rPr>
        <b/>
        <sz val="10"/>
        <color indexed="8"/>
        <rFont val="Arial"/>
        <family val="2"/>
      </rPr>
      <t xml:space="preserve"> :</t>
    </r>
    <r>
      <rPr>
        <sz val="10"/>
        <color indexed="8"/>
        <rFont val="Arial"/>
        <family val="2"/>
      </rPr>
      <t xml:space="preserve">
- Production de facture ou devis détaillé et chiffré</t>
    </r>
  </si>
  <si>
    <t>Thématique</t>
  </si>
  <si>
    <t>Montant
reçu</t>
  </si>
  <si>
    <r>
      <t>Année
d'utilisation</t>
    </r>
    <r>
      <rPr>
        <sz val="10"/>
        <color theme="1"/>
        <rFont val="Arial"/>
        <family val="2"/>
      </rPr>
      <t xml:space="preserve">
(réalisée ou
prévisionnelle)</t>
    </r>
  </si>
  <si>
    <t>Autres CNR</t>
  </si>
  <si>
    <t>Dépenses de personnel non pérennes</t>
  </si>
  <si>
    <t>Médicaments (EHPAD Uniquement)</t>
  </si>
  <si>
    <t>Expérimentation régionale</t>
  </si>
  <si>
    <t>Rémunération IDEL (SSIAD Uniquement)</t>
  </si>
  <si>
    <t>Prévention (EHPAD Uniquement)</t>
  </si>
  <si>
    <t>Qualité des soins (EHPAD Uniquement)</t>
  </si>
  <si>
    <t>Situations exceptionnelles (EHPAD Uniquement)</t>
  </si>
  <si>
    <t>ESMS en difficulté</t>
  </si>
  <si>
    <t>Qualité de vie au travail</t>
  </si>
  <si>
    <t>Remplacement de personnel</t>
  </si>
  <si>
    <t>AMI</t>
  </si>
  <si>
    <t>Consignes de saisie : onglet LISEZ-MOI</t>
  </si>
  <si>
    <t>Les crédits seront alloués après examen des justificatifs produits, des capacités internes des établissements et des crédits disponibles.</t>
  </si>
  <si>
    <r>
      <t xml:space="preserve">Concernant les structures faisant l’objet d’un CPOM interdépartemental, la demande de CNR </t>
    </r>
    <r>
      <rPr>
        <u/>
        <sz val="10"/>
        <rFont val="Arial"/>
        <family val="2"/>
      </rPr>
      <t>pour toutes les structures du CPOM</t>
    </r>
    <r>
      <rPr>
        <sz val="10"/>
        <rFont val="Arial"/>
        <family val="2"/>
      </rPr>
      <t xml:space="preserve"> est à présenter à la DT siège de la caisse pivot.</t>
    </r>
  </si>
  <si>
    <t>ARS-GRANDEST-DT52-CNR@ars.sante.fr</t>
  </si>
  <si>
    <t>Montant
utilisé</t>
  </si>
  <si>
    <r>
      <rPr>
        <b/>
        <u/>
        <sz val="9"/>
        <color indexed="8"/>
        <rFont val="Arial"/>
        <family val="2"/>
      </rPr>
      <t>Pièces justificatives obligatoires</t>
    </r>
    <r>
      <rPr>
        <b/>
        <sz val="9"/>
        <color indexed="8"/>
        <rFont val="Arial"/>
        <family val="2"/>
      </rPr>
      <t xml:space="preserve"> : 
- </t>
    </r>
    <r>
      <rPr>
        <sz val="9"/>
        <color indexed="8"/>
        <rFont val="Arial"/>
        <family val="2"/>
      </rPr>
      <t>plan pluriannuel d'investissement et ses annexes (bilan financier, plan de financement, tableau des surcoûts d'exploitation, contrat d'emprunt et tableau de remboursement d'emprunt) ou Plan Global de Financement Pluriannuel (PGFP)
- Procès Verbal défavorable de la commission de sécurité</t>
    </r>
  </si>
  <si>
    <t>Nature des travaux (accessibilité ou remise en sécurité uniquement)</t>
  </si>
  <si>
    <t>Détail des travaux</t>
  </si>
  <si>
    <t>Les reprises sur la réserve de trésorerie ou de couverture du BFR ont été effectuées
(Art. R314 - 48)</t>
  </si>
  <si>
    <t>TOTAL DEMANDE FINANCEMENT FRAIS FINANCIERS
(Total intérêts en N+5 sur tableau de remboursement de l'emprunt)</t>
  </si>
  <si>
    <t>numéro de la demande</t>
  </si>
  <si>
    <t>Qualification de la Demande</t>
  </si>
  <si>
    <t>Objet de la demande</t>
  </si>
  <si>
    <t>Détail de la demande</t>
  </si>
  <si>
    <t>Justificatifs à joindre à la demande</t>
  </si>
  <si>
    <t>Coût total</t>
  </si>
  <si>
    <t>Montant sollicité</t>
  </si>
  <si>
    <t>Montant de l'emprunt</t>
  </si>
  <si>
    <t>durée (en année)</t>
  </si>
  <si>
    <t>A REMPLIR UNIQUEMENT PAR LES EHPAD de plus de 80 places</t>
  </si>
  <si>
    <r>
      <t>Critères d'éligibilité</t>
    </r>
    <r>
      <rPr>
        <b/>
        <sz val="9"/>
        <color indexed="8"/>
        <rFont val="Arial"/>
        <family val="2"/>
      </rPr>
      <t xml:space="preserve"> :</t>
    </r>
    <r>
      <rPr>
        <sz val="9"/>
        <color indexed="8"/>
        <rFont val="Arial"/>
        <family val="2"/>
      </rPr>
      <t xml:space="preserve">
- poursuivre un but non lucratif
- Respect de la réglementation et notamment des conditions énoncées par l'article D. 314-205 du CASF
- Surcoût d'exploitation sur le tarif hébergement imputable aux frais financiers est de 2€ minimum par jour et par place sur les 5 premières années
- EHPAD de + de 80 places</t>
    </r>
  </si>
  <si>
    <t>MOLÉCULES ET TRAITEMENTS MÉDICAMENTEUX ONÉREUX</t>
  </si>
  <si>
    <r>
      <rPr>
        <b/>
        <u/>
        <sz val="10"/>
        <color indexed="8"/>
        <rFont val="Arial"/>
        <family val="2"/>
      </rPr>
      <t>Objectifs de l'Action :</t>
    </r>
    <r>
      <rPr>
        <sz val="10"/>
        <color indexed="8"/>
        <rFont val="Arial"/>
        <family val="2"/>
      </rPr>
      <t xml:space="preserve"> 
  Accompagnement à titre exceptionnel dans le financement de molécules et traitements médicamenteux onéreux</t>
    </r>
  </si>
  <si>
    <r>
      <t xml:space="preserve">Modalités de financement :
</t>
    </r>
    <r>
      <rPr>
        <b/>
        <sz val="10"/>
        <color indexed="8"/>
        <rFont val="Arial"/>
        <family val="2"/>
      </rPr>
      <t xml:space="preserve">  </t>
    </r>
    <r>
      <rPr>
        <sz val="10"/>
        <color indexed="8"/>
        <rFont val="Arial"/>
        <family val="2"/>
      </rPr>
      <t>Financement de la demande dans le respect des critères d'éligibilité et des crédits disponibles</t>
    </r>
  </si>
  <si>
    <t>Nom du médicament</t>
  </si>
  <si>
    <t>Coût annuel 
du médicament</t>
  </si>
  <si>
    <t>Date de début
de traitement</t>
  </si>
  <si>
    <t>Date de fin
de traitement</t>
  </si>
  <si>
    <t>Patient 1</t>
  </si>
  <si>
    <t>Patient 2</t>
  </si>
  <si>
    <t>Patient 3</t>
  </si>
  <si>
    <t>Patient 4</t>
  </si>
  <si>
    <t>Patient 5</t>
  </si>
  <si>
    <t>Patient 6</t>
  </si>
  <si>
    <t>Patient 7</t>
  </si>
  <si>
    <t>Molécules et traitements onéreux</t>
  </si>
  <si>
    <t>Médicaments</t>
  </si>
  <si>
    <t>Pour toute demande de précision, vous pouvez contacter votre correspondant habituel à la délégation territoriale de l'ARS dont votre structure dépend.</t>
  </si>
  <si>
    <r>
      <t xml:space="preserve">Vous devez </t>
    </r>
    <r>
      <rPr>
        <b/>
        <u/>
        <sz val="11"/>
        <rFont val="Arial"/>
        <family val="2"/>
      </rPr>
      <t xml:space="preserve">justifier obligatoirement de l'utilisation des CNR  qui vous ont été attribués </t>
    </r>
    <r>
      <rPr>
        <b/>
        <sz val="11"/>
        <rFont val="Arial"/>
        <family val="2"/>
      </rPr>
      <t>en cliquant sur le lien ci-dessous:</t>
    </r>
  </si>
  <si>
    <r>
      <rPr>
        <sz val="10"/>
        <color indexed="8"/>
        <rFont val="Arial"/>
        <family val="2"/>
      </rPr>
      <t xml:space="preserve">  - </t>
    </r>
    <r>
      <rPr>
        <b/>
        <u/>
        <sz val="12"/>
        <color indexed="8"/>
        <rFont val="Arial"/>
        <family val="2"/>
      </rPr>
      <t>Indicateurs à préciser</t>
    </r>
    <r>
      <rPr>
        <b/>
        <sz val="10"/>
        <color indexed="8"/>
        <rFont val="Arial"/>
        <family val="2"/>
      </rPr>
      <t xml:space="preserve"> </t>
    </r>
    <r>
      <rPr>
        <i/>
        <sz val="10"/>
        <color indexed="8"/>
        <rFont val="Arial"/>
        <family val="2"/>
      </rPr>
      <t>(saisir les données dans les cases jaunes ci-dessous)</t>
    </r>
  </si>
  <si>
    <r>
      <t xml:space="preserve"> </t>
    </r>
    <r>
      <rPr>
        <b/>
        <u/>
        <sz val="9"/>
        <rFont val="Arial"/>
        <family val="2"/>
      </rPr>
      <t>Taux d'absentéisme</t>
    </r>
    <r>
      <rPr>
        <b/>
        <sz val="9"/>
        <rFont val="Arial"/>
        <family val="2"/>
      </rPr>
      <t xml:space="preserve"> :</t>
    </r>
    <r>
      <rPr>
        <sz val="9"/>
        <rFont val="Arial"/>
        <family val="2"/>
      </rPr>
      <t xml:space="preserve">
   cf. indicateur ANAP IRe2.2 "Taux d'absentéisme (hors formation)" </t>
    </r>
  </si>
  <si>
    <r>
      <rPr>
        <b/>
        <u/>
        <sz val="9"/>
        <rFont val="Arial"/>
        <family val="2"/>
      </rPr>
      <t>Taux d'arrêt maladie de courte durée</t>
    </r>
    <r>
      <rPr>
        <b/>
        <sz val="9"/>
        <rFont val="Arial"/>
        <family val="2"/>
      </rPr>
      <t xml:space="preserve"> : </t>
    </r>
    <r>
      <rPr>
        <sz val="9"/>
        <rFont val="Arial"/>
        <family val="2"/>
      </rPr>
      <t xml:space="preserve">
   cf. indicateur ANAP 2Re3.3 "Taux d'absentéisme pour motif maladie ordinaire" </t>
    </r>
  </si>
  <si>
    <t>Autres paramédicaux</t>
  </si>
  <si>
    <t>Année d'attribution</t>
  </si>
  <si>
    <t>Nature de l'action</t>
  </si>
  <si>
    <t>détail de l'action</t>
  </si>
  <si>
    <t>montant sollicité</t>
  </si>
  <si>
    <t>taux d'arret maladie cible après action</t>
  </si>
  <si>
    <t>surcout des actes AMI</t>
  </si>
  <si>
    <t>Nom de la molécule</t>
  </si>
  <si>
    <t>pathologie prise en charge</t>
  </si>
  <si>
    <t>Organisme de formation</t>
  </si>
  <si>
    <t>Motivations/Argumentations</t>
  </si>
  <si>
    <t>Surcoûts sollicités</t>
  </si>
  <si>
    <t>Pédagogique</t>
  </si>
  <si>
    <t>Remplacement</t>
  </si>
  <si>
    <t>Déplacement</t>
  </si>
  <si>
    <t>FORMATIONS CONTINUES :</t>
  </si>
  <si>
    <r>
      <t>Nature de la formation</t>
    </r>
    <r>
      <rPr>
        <sz val="10"/>
        <color theme="1"/>
        <rFont val="Arial"/>
        <family val="2"/>
      </rPr>
      <t xml:space="preserve">
(intitulé et contenu)</t>
    </r>
  </si>
  <si>
    <t>Nombre 
d'ETP de
personnel
concerné</t>
  </si>
  <si>
    <t>Qualification
du personnel concerné</t>
  </si>
  <si>
    <t>ETP total 
de la catégorie concernée
par la formation</t>
  </si>
  <si>
    <t>% ETP formé</t>
  </si>
  <si>
    <r>
      <t xml:space="preserve">Durée </t>
    </r>
    <r>
      <rPr>
        <b/>
        <sz val="10"/>
        <color indexed="8"/>
        <rFont val="Arial"/>
        <family val="2"/>
      </rPr>
      <t>(en jours)</t>
    </r>
  </si>
  <si>
    <t>Date prévisionnelle réalisation</t>
  </si>
  <si>
    <t>Motivations</t>
  </si>
  <si>
    <t>Montant pris
en charge
par autre
financeur</t>
  </si>
  <si>
    <r>
      <t xml:space="preserve"> Objectifs de l'Action :  
</t>
    </r>
    <r>
      <rPr>
        <sz val="9"/>
        <color indexed="8"/>
        <rFont val="Arial"/>
        <family val="2"/>
      </rPr>
      <t xml:space="preserve">    - Favoriser au sein des ESMS le développement d’une culture de la bientraitance
    - Permettre la mise en place de formations spécifiques comme la formation gestes d’urgence, la formation autisme, l’accompagnement des personnes handicapées vieillissantes, l’éducation à la sexualité, la gestion de crise de violence
      et les situations complexes, les soins bucco-dentaires, la formation onco-gériatrique, la prise en charge de la douleur et l'accompagnement en fin de vie, …</t>
    </r>
  </si>
  <si>
    <r>
      <t xml:space="preserve">Critères d'éligibilité : 
</t>
    </r>
    <r>
      <rPr>
        <sz val="9"/>
        <color indexed="8"/>
        <rFont val="Arial"/>
        <family val="2"/>
      </rPr>
      <t xml:space="preserve">    - Les formations relatives à la bientraitance doivent se faire en lien avec les bonnes pratiques professionnelles de l’ANESM
    - Dans la limite d’un départ en formation d’effectifs compatible avec le fonctionnement de l’établissement
    - Les formations sont prévues dans le plan de formation
    - Les formations peuvent être issues des préconisations du rapport d’évaluation externe
</t>
    </r>
    <r>
      <rPr>
        <b/>
        <sz val="9"/>
        <color rgb="FFFF0000"/>
        <rFont val="Arial"/>
        <family val="2"/>
      </rPr>
      <t>Cette thématique ne peut concerner au maximum que 10 formations</t>
    </r>
  </si>
  <si>
    <r>
      <rPr>
        <b/>
        <u/>
        <sz val="9"/>
        <color indexed="8"/>
        <rFont val="Arial"/>
        <family val="2"/>
      </rPr>
      <t>Exemple de pièces justificatives attendues</t>
    </r>
    <r>
      <rPr>
        <b/>
        <sz val="9"/>
        <color indexed="8"/>
        <rFont val="Arial"/>
        <family val="2"/>
      </rPr>
      <t xml:space="preserve"> : </t>
    </r>
    <r>
      <rPr>
        <sz val="9"/>
        <color indexed="8"/>
        <rFont val="Arial"/>
        <family val="2"/>
      </rPr>
      <t xml:space="preserve">plan de formation, devis de formation </t>
    </r>
    <r>
      <rPr>
        <b/>
        <u/>
        <sz val="9"/>
        <color indexed="8"/>
        <rFont val="Arial"/>
        <family val="2"/>
      </rPr>
      <t xml:space="preserve">
</t>
    </r>
    <r>
      <rPr>
        <b/>
        <sz val="9"/>
        <color rgb="FFFF0000"/>
        <rFont val="Arial"/>
        <family val="2"/>
      </rPr>
      <t>Préciser dans le tableau le type de prise en charge concernée (personnes atteintes de la maladie d'Alzheimer ou maladies apparentées, …)</t>
    </r>
  </si>
  <si>
    <t>Coût total de la formation</t>
  </si>
  <si>
    <r>
      <rPr>
        <b/>
        <u/>
        <sz val="9"/>
        <rFont val="Arial"/>
        <family val="2"/>
      </rPr>
      <t xml:space="preserve">Modalités de financement :
</t>
    </r>
    <r>
      <rPr>
        <sz val="9"/>
        <rFont val="Arial"/>
        <family val="2"/>
      </rPr>
      <t>- Dans la limite de frais pédagogiques de 1 000 €/jour maximum, sauf pour ASG 1 600€ au global par AS
- Dans la limite du financement des remplacements des agents au prorata temporis, sur la base du coût moyen journalier selon la catégorie de professionnel (100€ pour AS et 150€ pour IDE)
- Dans la limite de frais de déplacement de 500 € maximum par personne par formation.    
- Dans la colonne P, veuillez inscrire le montant de la participation des autres organismes (organisme collecteur OPCA...), venant en atténuation de votre demande de financement par CNR.</t>
    </r>
  </si>
  <si>
    <t>Détail de l'action</t>
  </si>
  <si>
    <t>Impact attendu de l'action</t>
  </si>
  <si>
    <t>taux d'absenteisme cible après l'action</t>
  </si>
  <si>
    <t>Type d'investissement</t>
  </si>
  <si>
    <t>Objet</t>
  </si>
  <si>
    <t>Liste Patient</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</si>
  <si>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</si>
  <si>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</si>
  <si>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</si>
  <si>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</si>
  <si>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</si>
  <si>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</si>
  <si>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</si>
  <si>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</si>
  <si>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</si>
  <si>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</si>
  <si>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</si>
  <si>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</si>
  <si>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</si>
  <si>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</si>
  <si>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</si>
  <si>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</si>
  <si>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</si>
  <si>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</si>
  <si>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</si>
  <si>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</si>
  <si>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</si>
  <si>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</si>
  <si>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</si>
  <si>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Patients concernés</t>
  </si>
  <si>
    <t>1 . ACTION PERMETTANT DE REDUIRE LES AMI</t>
  </si>
  <si>
    <t>2. DEMANDE DE PRISE EN CHARGE DU SURCOUT AMI</t>
  </si>
  <si>
    <t>2. DEMANDE DE PARTICIPATION AU FINANCEMENT DE REMPLACEMENT DE PERSONNEL</t>
  </si>
  <si>
    <t>SOUTIEN À L'INVESTISSEMENT</t>
  </si>
  <si>
    <t>P ou S</t>
  </si>
  <si>
    <t>Finess ET P</t>
  </si>
  <si>
    <t>Finess ET G</t>
  </si>
  <si>
    <t>Total</t>
  </si>
  <si>
    <t>Surcoûts Formation</t>
  </si>
  <si>
    <t>Montant demandé</t>
  </si>
  <si>
    <t xml:space="preserve">Coût de  la formation  </t>
  </si>
  <si>
    <t>coût de l'action</t>
  </si>
  <si>
    <t>Détail argumenté de votre demande</t>
  </si>
  <si>
    <t>FINESS_ET</t>
  </si>
  <si>
    <t>FINESS_EJ</t>
  </si>
  <si>
    <t>Libellé_catégorie</t>
  </si>
  <si>
    <t>Société Anonyme</t>
  </si>
  <si>
    <t>P</t>
  </si>
  <si>
    <t>EHPAD</t>
  </si>
  <si>
    <t>CHARLEVILLE MEZIERES</t>
  </si>
  <si>
    <t>C.C.A.S.</t>
  </si>
  <si>
    <t>S.A.R.L.</t>
  </si>
  <si>
    <t>VILLERS SEMEUSE</t>
  </si>
  <si>
    <t>Etb.Social Communal</t>
  </si>
  <si>
    <t>Ass.L.1901 non R.U.P</t>
  </si>
  <si>
    <t>S.S.I.A.D.</t>
  </si>
  <si>
    <t>SIGNY LE PETIT</t>
  </si>
  <si>
    <t>Résidences autonomie</t>
  </si>
  <si>
    <t>CHATEAU PORCIEN</t>
  </si>
  <si>
    <t>Ass.L.1901 R.U.P.</t>
  </si>
  <si>
    <t>Etb.Pub.Intcom.Hosp.</t>
  </si>
  <si>
    <t>S</t>
  </si>
  <si>
    <t>GLAIRE</t>
  </si>
  <si>
    <t>Société Mutualiste</t>
  </si>
  <si>
    <t>BOGNY SUR MEUSE</t>
  </si>
  <si>
    <t>SAS</t>
  </si>
  <si>
    <t>SIGNY L ABBAYE</t>
  </si>
  <si>
    <t>Ctre.de Jour P.A.</t>
  </si>
  <si>
    <t>LUSIGNY SUR BARSE</t>
  </si>
  <si>
    <t>CRENEY PRES TROYES</t>
  </si>
  <si>
    <t>BAR SUR AUBE</t>
  </si>
  <si>
    <t>Congrégation</t>
  </si>
  <si>
    <t>NOGENT SUR SEINE</t>
  </si>
  <si>
    <t>PONT SUR SEINE</t>
  </si>
  <si>
    <t>AIX VILLEMAUR PALIS</t>
  </si>
  <si>
    <t>BRIENNE LE CHATEAU</t>
  </si>
  <si>
    <t>MERY SUR SEINE</t>
  </si>
  <si>
    <t>ERVY LE CHATEL</t>
  </si>
  <si>
    <t>VILLENAUXE LA GRANDE</t>
  </si>
  <si>
    <t>ARCIS SUR AUBE</t>
  </si>
  <si>
    <t>MUSSY SUR SEINE</t>
  </si>
  <si>
    <t>Etb.Pub.Commun.Hosp.</t>
  </si>
  <si>
    <t>ROMILLY SUR SEINE</t>
  </si>
  <si>
    <t>BAR SUR SEINE</t>
  </si>
  <si>
    <t>LA RIVIERE DE CORPS</t>
  </si>
  <si>
    <t>C.I.A.S.</t>
  </si>
  <si>
    <t>FONTAINE LES GRES</t>
  </si>
  <si>
    <t>MARCILLY LE HAYER</t>
  </si>
  <si>
    <t>Autre Société</t>
  </si>
  <si>
    <t>VENDEUVRE SUR BARSE</t>
  </si>
  <si>
    <t>SOULAINES DHUYS</t>
  </si>
  <si>
    <t>CHALONS EN CHAMPAGNE</t>
  </si>
  <si>
    <t>AY CHAMPAGNE</t>
  </si>
  <si>
    <t>Etb.Social Intercom.</t>
  </si>
  <si>
    <t>VIENNE LE CHATEAU</t>
  </si>
  <si>
    <t>BLANCS COTEAUX</t>
  </si>
  <si>
    <t>AVENAY VAL D OR</t>
  </si>
  <si>
    <t>THIEBLEMONT FAREMONT</t>
  </si>
  <si>
    <t>VITRY LE FRANCOIS</t>
  </si>
  <si>
    <t>VILLERS ALLERAND</t>
  </si>
  <si>
    <t>SERMAIZE LES BAINS</t>
  </si>
  <si>
    <t>Fondation</t>
  </si>
  <si>
    <t>MAISONS EN CHAMPAGNE</t>
  </si>
  <si>
    <t>BOURGOGNE FRESNE</t>
  </si>
  <si>
    <t>E.U.R.L.</t>
  </si>
  <si>
    <t>LOISY SUR MARNE</t>
  </si>
  <si>
    <t>DORMANS</t>
  </si>
  <si>
    <t>Etb.Pub.Départ.Hosp.</t>
  </si>
  <si>
    <t>ARC EN BARROIS</t>
  </si>
  <si>
    <t>FAYL BILLOT</t>
  </si>
  <si>
    <t>DOULAINCOURT SAUCOURT</t>
  </si>
  <si>
    <t>BOURBONNE LES BAINS</t>
  </si>
  <si>
    <t>LONGEAU PERCEY</t>
  </si>
  <si>
    <t>VAL DE MEUSE</t>
  </si>
  <si>
    <t>Ass. de Droit Local</t>
  </si>
  <si>
    <t>MANOIS</t>
  </si>
  <si>
    <t>VILLERUPT</t>
  </si>
  <si>
    <t>BLAINVILLE SUR L EAU</t>
  </si>
  <si>
    <t>MARS LA TOUR</t>
  </si>
  <si>
    <t>ROSIERES AUX SALINES</t>
  </si>
  <si>
    <t>BADONVILLER</t>
  </si>
  <si>
    <t>DOMBASLE SUR MEURTHE</t>
  </si>
  <si>
    <t>THIAUCOURT REGNIEVILLE</t>
  </si>
  <si>
    <t>VANDOEUVRE LES NANCY</t>
  </si>
  <si>
    <t>Etb.Social Départ.</t>
  </si>
  <si>
    <t>PONT A MOUSSON</t>
  </si>
  <si>
    <t>VILLERS LES NANCY</t>
  </si>
  <si>
    <t>BOUXIERES AUX DAMES</t>
  </si>
  <si>
    <t>Autre Etb. Pub. Adm</t>
  </si>
  <si>
    <t>BLENOD LES PONT A MOUSSON</t>
  </si>
  <si>
    <t>CIREY SUR VEZOUZE</t>
  </si>
  <si>
    <t>NEUVES MAISONS</t>
  </si>
  <si>
    <t>LONGLAVILLE</t>
  </si>
  <si>
    <t>BLAMONT</t>
  </si>
  <si>
    <t>G.C.S.M.S. privé</t>
  </si>
  <si>
    <t>COLOMBEY LES BELLES</t>
  </si>
  <si>
    <t>ESSEY LES NANCY</t>
  </si>
  <si>
    <t>Rég.Spé.Sécu.Sociale</t>
  </si>
  <si>
    <t>JARVILLE LA MALGRANGE</t>
  </si>
  <si>
    <t>EINVILLE AU JARD</t>
  </si>
  <si>
    <t>BAINVILLE SUR MADON</t>
  </si>
  <si>
    <t>VILLE HOUDLEMONT</t>
  </si>
  <si>
    <t>HUSSIGNY GODBRANGE</t>
  </si>
  <si>
    <t>BAR LE DUC</t>
  </si>
  <si>
    <t>VARENNES EN ARGONNE</t>
  </si>
  <si>
    <t>DUN SUR MEUSE</t>
  </si>
  <si>
    <t>LIGNY EN BARROIS</t>
  </si>
  <si>
    <t>MONTFAUCON D ARGONNE</t>
  </si>
  <si>
    <t>REVIGNY SUR ORNAIN</t>
  </si>
  <si>
    <t>CLERMONT EN ARGONNE</t>
  </si>
  <si>
    <t>VOID VACON</t>
  </si>
  <si>
    <t>HANNONVILLE SOUS LES COTES</t>
  </si>
  <si>
    <t>GONDRECOURT LE CHATEAU</t>
  </si>
  <si>
    <t>FRESNES EN WOEVRE</t>
  </si>
  <si>
    <t>DIEUE SUR MEUSE</t>
  </si>
  <si>
    <t>FAINS VEEL</t>
  </si>
  <si>
    <t>SEUIL D ARGONNE</t>
  </si>
  <si>
    <t>SOUILLY</t>
  </si>
  <si>
    <t>PIERREFITTE SUR AIRE</t>
  </si>
  <si>
    <t>VIGY</t>
  </si>
  <si>
    <t>CHATEAU SALINS</t>
  </si>
  <si>
    <t>HETTANGE GRANDE</t>
  </si>
  <si>
    <t>BASSE HAM</t>
  </si>
  <si>
    <t>VIC SUR SEILLE</t>
  </si>
  <si>
    <t>MONTIGNY LES METZ</t>
  </si>
  <si>
    <t>Autr.Org.Pri.non Luc</t>
  </si>
  <si>
    <t>PUTTELANGE AUX LACS</t>
  </si>
  <si>
    <t>FREYMING MERLEBACH</t>
  </si>
  <si>
    <t>HABOUDANGE</t>
  </si>
  <si>
    <t>MOULINS LES METZ</t>
  </si>
  <si>
    <t>STIRING WENDEL</t>
  </si>
  <si>
    <t>MAIZIERES LES METZ</t>
  </si>
  <si>
    <t>AUDUN LE TICHE</t>
  </si>
  <si>
    <t>ROHRBACH LES BITCHE</t>
  </si>
  <si>
    <t>MOYEUVRE GRANDE</t>
  </si>
  <si>
    <t>JOUY AUX ARCHES</t>
  </si>
  <si>
    <t>COURCELLES CHAUSSY</t>
  </si>
  <si>
    <t>HOMBOURG HAUT</t>
  </si>
  <si>
    <t>PETITE ROSSELLE</t>
  </si>
  <si>
    <t>LONGEVILLE LES METZ</t>
  </si>
  <si>
    <t>LOUVIGNY</t>
  </si>
  <si>
    <t>MARANGE SILVANGE</t>
  </si>
  <si>
    <t>BEHREN LES FORBACH</t>
  </si>
  <si>
    <t>S.N.C.</t>
  </si>
  <si>
    <t>S.P.A.S.A.D.</t>
  </si>
  <si>
    <t>THAL MARMOUTIER</t>
  </si>
  <si>
    <t>VAL DE MODER</t>
  </si>
  <si>
    <t>NIEDERBRONN LES BAINS</t>
  </si>
  <si>
    <t>OBERBRONN</t>
  </si>
  <si>
    <t>DAMBACH LA VILLE</t>
  </si>
  <si>
    <t>LAUTERBOURG</t>
  </si>
  <si>
    <t>ILLKIRCH GRAFFENSTADEN</t>
  </si>
  <si>
    <t>SARRE UNION</t>
  </si>
  <si>
    <t>Rég.Gén.Sécu.Sociale</t>
  </si>
  <si>
    <t>SCHWEIGHOUSE SUR MODER</t>
  </si>
  <si>
    <t>LA PETITE PIERRE</t>
  </si>
  <si>
    <t>SOULTZ SOUS FORETS</t>
  </si>
  <si>
    <t>SEPPOIS LE BAS</t>
  </si>
  <si>
    <t>LIEPVRE</t>
  </si>
  <si>
    <t>VIEUX THANN</t>
  </si>
  <si>
    <t>AMMERSCHWIHR</t>
  </si>
  <si>
    <t>LE BONHOMME</t>
  </si>
  <si>
    <t>BITSCHWILLER LES THANN</t>
  </si>
  <si>
    <t>VILLAGE NEUF</t>
  </si>
  <si>
    <t>INGERSHEIM</t>
  </si>
  <si>
    <t>NEUF BRISACH</t>
  </si>
  <si>
    <t>FRELAND</t>
  </si>
  <si>
    <t>SOULTZ HAUT RHIN</t>
  </si>
  <si>
    <t>LAPOUTROIE</t>
  </si>
  <si>
    <t>MASEVAUX NIEDERBRUCK</t>
  </si>
  <si>
    <t>HORBOURG WIHR</t>
  </si>
  <si>
    <t>WALDIGHOFEN</t>
  </si>
  <si>
    <t>CHATEL SUR MOSELLE</t>
  </si>
  <si>
    <t>DOMMARTIN SUR VRAINE</t>
  </si>
  <si>
    <t>LE VAL D AJOL</t>
  </si>
  <si>
    <t>VILLE SUR ILLON</t>
  </si>
  <si>
    <t>GRANGES AUMONTZEY</t>
  </si>
  <si>
    <t>PLOMBIERES LES BAINS</t>
  </si>
  <si>
    <t>SAULXURES SUR MOSELOTTE</t>
  </si>
  <si>
    <t>LA VOGE LES BAINS</t>
  </si>
  <si>
    <t>LIFFOL LE GRAND</t>
  </si>
  <si>
    <t>CHARMOIS L ORGUEILLEUX</t>
  </si>
  <si>
    <t>MATTAINCOURT</t>
  </si>
  <si>
    <t>RAON L ETAPE</t>
  </si>
  <si>
    <t>BUSSANG</t>
  </si>
  <si>
    <t>G.C.S.M.S. public</t>
  </si>
  <si>
    <t>MONTHUREUX SUR SAONE</t>
  </si>
  <si>
    <t>S.E.L.A.S.</t>
  </si>
  <si>
    <t>MANDRES SUR VAIR</t>
  </si>
  <si>
    <t>MARTIGNY LES BAINS</t>
  </si>
  <si>
    <t>Libellé_statut juridique</t>
  </si>
  <si>
    <t>Type_ET</t>
  </si>
  <si>
    <t>FINESS_ET principal</t>
  </si>
  <si>
    <t>Raison sociale_ET</t>
  </si>
  <si>
    <t>EHPAD GENEVIÈVE DE GAULLE ANTHONIOZ</t>
  </si>
  <si>
    <t>EHPAD GLAIRE</t>
  </si>
  <si>
    <t>EHPAD JEAN JAURES</t>
  </si>
  <si>
    <t>ANNEXE SSIADPA  "VAL DE MEUSE"</t>
  </si>
  <si>
    <t>EHPAD LA PETITE VENISE</t>
  </si>
  <si>
    <t>EHPAD SITE CENTRE DE SANTE</t>
  </si>
  <si>
    <t>EHPAD ASIMAT LA SALAMANDRE</t>
  </si>
  <si>
    <t>EHPAD ASIMAT  PIERRE DE CELLE</t>
  </si>
  <si>
    <t>EHPAD VILLA DU TERTRE</t>
  </si>
  <si>
    <t>EHPAD LA PROVIDENCE</t>
  </si>
  <si>
    <t>EHPAD ASIMAT MON REPOS</t>
  </si>
  <si>
    <t>EHPAD LA BELLE VERRIÈRE</t>
  </si>
  <si>
    <t>EHPAD ST VINCENT DE PAUL</t>
  </si>
  <si>
    <t>EHPAD LES FLOTS DE L'ORVIN</t>
  </si>
  <si>
    <t>EHPAD CARDINAL DE LOMÉNIE</t>
  </si>
  <si>
    <t>EHPAD LE MORTIER D'OR</t>
  </si>
  <si>
    <t>EHPAD PIERRE D'ARCIS</t>
  </si>
  <si>
    <t>EHPAD LE PARC ET FONTARCE</t>
  </si>
  <si>
    <t>EHPAD RÉSIDENCE LA ROSERAIE</t>
  </si>
  <si>
    <t>EHPAD ASIMAT LA GRAND-MAISON</t>
  </si>
  <si>
    <t>EHPAD ASIMAT LA COLLINE</t>
  </si>
  <si>
    <t>SSIAD AUBE MUTUALITE FRANCAISE CA SSAM</t>
  </si>
  <si>
    <t>EHPAD SAINTE BERNADETTE</t>
  </si>
  <si>
    <t>EHPAD RÉSIDENCE COMTE HENRI</t>
  </si>
  <si>
    <t>AJA POUR PA  ADMR LES BULLES DE SEINE</t>
  </si>
  <si>
    <t>RESIDENCE ROUX CHU REIMS</t>
  </si>
  <si>
    <t>EHPAD "MAISON SAINT JOSEPH"</t>
  </si>
  <si>
    <t>FONDAT  ROEDERER BOISSEAU CHU DE REIMS</t>
  </si>
  <si>
    <t>RESIDENCE LES CLOS DE SAINT MARTIN</t>
  </si>
  <si>
    <t>RÉSIDENCE PAUL GÉRARD</t>
  </si>
  <si>
    <t>EHPAD DE SEZANNE - GHAM</t>
  </si>
  <si>
    <t>RESIDEN MARGUERITE ROUSSELET CHU REIMS</t>
  </si>
  <si>
    <t>EHPAD "FOYER DE L'ARDRE"</t>
  </si>
  <si>
    <t>RESIDENCE LES 3 ROSES</t>
  </si>
  <si>
    <t>EHPAD LE GRAND JARDIN</t>
  </si>
  <si>
    <t>EHPAD DE DORMANS</t>
  </si>
  <si>
    <t>EHPAD LE CHÊNE - CH DE SAINT DIZIER</t>
  </si>
  <si>
    <t>ACCUEIL DE JOUR L'ECOLE BUISSONIERE</t>
  </si>
  <si>
    <t>AJ DE L'EHPAD D'ARC EN BARROIS</t>
  </si>
  <si>
    <t>EHPAD MICHEL DINET</t>
  </si>
  <si>
    <t>MR BAUD. DE COURCELLES HLI POMPEY-LAY</t>
  </si>
  <si>
    <t>MAIS DE RETR BADONVILLER CH 3H SANTE</t>
  </si>
  <si>
    <t>MAISON DE RETR. BLAINVILLE SUR L'EAU</t>
  </si>
  <si>
    <t>MAISON DE RETRAITE BLAMONT CH 3H SANTE</t>
  </si>
  <si>
    <t>SSIAD DE COLOMBEY LES BELLES (GCSMS)</t>
  </si>
  <si>
    <t>EHPAD ST SAUVEUR</t>
  </si>
  <si>
    <t>MAIS D'ORLAN (ACC JOUR) HLI POMPEY-LAY</t>
  </si>
  <si>
    <t>MAIS RETR N. CHAUMIERE HLI POMPEY-LAY</t>
  </si>
  <si>
    <t>SSIAD AVAD</t>
  </si>
  <si>
    <t>EHPAD LES MERISIERS CH BRIEY</t>
  </si>
  <si>
    <t>EHPAD LES SENTIERS DE RAVENNE (ASSPO)</t>
  </si>
  <si>
    <t>EHPAD VALLEE DE LA MEUSE - VAUCOULEURS</t>
  </si>
  <si>
    <t>MAISON DE RETRAITE DE LIGNY</t>
  </si>
  <si>
    <t>EHPAD D'ARGONNE - SITE DE MONTFAUCON</t>
  </si>
  <si>
    <t>RESIDENCE AUTONOMIE PIERRE DIDON</t>
  </si>
  <si>
    <t>EHPAD D'ARGONNE - SITE DE CLERMONT</t>
  </si>
  <si>
    <t>EHPAD VALLEE DE LA MEUSE - VOID VACON</t>
  </si>
  <si>
    <t>MR COUCHOT  (EHPAD BLANPAIN-COUCHOT)</t>
  </si>
  <si>
    <t>RÉSIDENCE AUTONOMIE LES COQUILLOTTES</t>
  </si>
  <si>
    <t>SSIAD ADMR DES MONTHAIRONS</t>
  </si>
  <si>
    <t>ACCUEIL DE JOUR PA ET PFR ANCERVILLE</t>
  </si>
  <si>
    <t>EHPAD LES EAUX VIVES DE SOUILLY</t>
  </si>
  <si>
    <t>EHPAD LES EAUX VIVES DE PIERREFITTE</t>
  </si>
  <si>
    <t>EHPAD RESIDENCE ANDRE COPIN</t>
  </si>
  <si>
    <t>EHPAD FELIX MARECHAL</t>
  </si>
  <si>
    <t>EHPAD "RAVIDA BRICE"</t>
  </si>
  <si>
    <t>EHPAD "RESIDENCE ST JEAN" METZ</t>
  </si>
  <si>
    <t>EHPAD "PIERRE MENDES FRANCE"</t>
  </si>
  <si>
    <t>EHPAD "MARIE-NOELLE"</t>
  </si>
  <si>
    <t>EHPAD "LES VIGNELLES"</t>
  </si>
  <si>
    <t>EHPAD "LA TOUR DE HEU"</t>
  </si>
  <si>
    <t>EHPAD RESIDENCE DOCTEUR MORITZ</t>
  </si>
  <si>
    <t>EHPAD INTRA HOSPITALIER</t>
  </si>
  <si>
    <t>EHPAD MERE ALPHONSE MARIE</t>
  </si>
  <si>
    <t>EHPAD SAINTE CROIX</t>
  </si>
  <si>
    <t>EHPAD NOTRE DAME</t>
  </si>
  <si>
    <t>SSIAD ABRAPA SCHILTIG/BISCHHEIM/HOEHN</t>
  </si>
  <si>
    <t>EHPAD EMMAUS KOENIGSHOFFEN</t>
  </si>
  <si>
    <t>EHPAD LAUTERBOURG</t>
  </si>
  <si>
    <t>EHPAD HANAU-LICHTENBERG</t>
  </si>
  <si>
    <t>EHPAD LES BERGES DE L'EHN</t>
  </si>
  <si>
    <t>SSIAD ABRAPA STRASBOURG SUD</t>
  </si>
  <si>
    <t>SSIAD ABRAPA NIEDERBRONN LES BAINS</t>
  </si>
  <si>
    <t>SSIAD ABRAPA OUEST</t>
  </si>
  <si>
    <t>SSIAD ABRAPA ILLKIRCH GRAFFENSTADEN</t>
  </si>
  <si>
    <t>SSIAD ABRAPA ERSTEIN-BENFELD</t>
  </si>
  <si>
    <t>SSIAD ABRAPA VALLEE LA BRUCHE</t>
  </si>
  <si>
    <t>SSIAD ABRAPA TRUCH/ MUNDO/ VENDENHEIM</t>
  </si>
  <si>
    <t>SSIAD ABRAPA SELESTAT</t>
  </si>
  <si>
    <t>EHPAD CLOS DE L'ILLMATT</t>
  </si>
  <si>
    <t>PLATEFORME RIVAGE NORD</t>
  </si>
  <si>
    <t>SSIAD ABRAPA LE PHARE</t>
  </si>
  <si>
    <t>EHPAD DU KRUMMBRUECHEL</t>
  </si>
  <si>
    <t>ACCUEIL DE JOUR APAMAD LIEPVRE</t>
  </si>
  <si>
    <t>EHPAD RESID DE LA WEISS AMMERSCHWIHR</t>
  </si>
  <si>
    <t>EHPAD ST VINCENT STE CROIX AUX MINES</t>
  </si>
  <si>
    <t>EHPAD RM CANTON VERT PHV LE BONHOMME</t>
  </si>
  <si>
    <t>EHPAD GHRMSA - BITSCHWILLER LES THANN</t>
  </si>
  <si>
    <t>EHPAD HOME DU FLORIMONT</t>
  </si>
  <si>
    <t>SSIAD APSCA COLMAR-KAYSERSBERG</t>
  </si>
  <si>
    <t>EHPAD RM CANTON VERT FRELAND</t>
  </si>
  <si>
    <t>EHPAD LES CAPUCINES</t>
  </si>
  <si>
    <t>EHPAD RM CANTON VERT LAPOUTROIE</t>
  </si>
  <si>
    <t>EHPAD GHRMSA - SITE ALTKIRCH</t>
  </si>
  <si>
    <t>SSIAD WITTENHEIM</t>
  </si>
  <si>
    <t>EHPAD RESIDENCE XAVIER JOURDAIN</t>
  </si>
  <si>
    <t>EHPAD GHRMSA - SITE THANN</t>
  </si>
  <si>
    <t>EHPAD GHRMSA - SITE CERNAY</t>
  </si>
  <si>
    <t>SSIAD SAINTE-MARIE-AUX-MINES</t>
  </si>
  <si>
    <t>EHPAD MAISON SAINT ANTOINE</t>
  </si>
  <si>
    <t>SSIAD DOMISOINS THANN</t>
  </si>
  <si>
    <t>SSIAD APSCA ROUFFACH</t>
  </si>
  <si>
    <t>ACCUEIL DE JOUR APAMAD COLMAR</t>
  </si>
  <si>
    <t>ACCUEIL DE JOUR APAMAD SAINT LOUIS</t>
  </si>
  <si>
    <t>ACCUEIL DE JOUR APAMAD THANN</t>
  </si>
  <si>
    <t>EHPAD LES FONTAINES DE KEMBS</t>
  </si>
  <si>
    <t>EHPAD LES FONTAINES - HORBOURG WIHR</t>
  </si>
  <si>
    <t>EHPAD HEIMELIG SITE WALDIGHOFFEN</t>
  </si>
  <si>
    <t>ACCUEIL DE JOUR APAMAD ROUFFACH</t>
  </si>
  <si>
    <t>EHPAD GHRMSA - SITE HASENRAIN</t>
  </si>
  <si>
    <t>ACCUEIL DE JOUR APAMAD WITTENHEIM</t>
  </si>
  <si>
    <t>ACCUEIL DE JOUR APAMAD RIEDISHEIM</t>
  </si>
  <si>
    <t>EHPAD RESIDENCE LE CLOS DES ECUREUILS</t>
  </si>
  <si>
    <t>EHPAD DU VAL DE MEUSE</t>
  </si>
  <si>
    <t>SSIAD/ESAD UTML DE CONTREXEVILLE</t>
  </si>
  <si>
    <t>SSIAD/ESAD UTML EPINAL</t>
  </si>
  <si>
    <t>MAISON RETR. VAL DU MADON MATTAINCOURT</t>
  </si>
  <si>
    <t>MAISON RETRAITE HOPITAL BUSSANG</t>
  </si>
  <si>
    <t>EHPAD RESIDENCE DE LAUFROMONT</t>
  </si>
  <si>
    <t>EHPAD HOPITAL BRUYERES</t>
  </si>
  <si>
    <t>SSIAD UTML  DE MIRECOURT</t>
  </si>
  <si>
    <t>EHPAD HL LAMARCHE SITE MARTIGNY LES BA</t>
  </si>
  <si>
    <t>PLATE-FORME DE REPIT REGEHVO</t>
  </si>
  <si>
    <t>Date 
d'acquisition</t>
  </si>
  <si>
    <t>Action</t>
  </si>
  <si>
    <t>Système d'information</t>
  </si>
  <si>
    <t xml:space="preserve">Nombre de personnel concerné </t>
  </si>
  <si>
    <t>Dispositifs médicaux</t>
  </si>
  <si>
    <t>ListeFormation</t>
  </si>
  <si>
    <t>ListeInvest</t>
  </si>
  <si>
    <t>Immobilier</t>
  </si>
  <si>
    <t>Mobilier</t>
  </si>
  <si>
    <t>Éléments justificatifs / Détails de l'action mené</t>
  </si>
  <si>
    <t>Type de formation</t>
  </si>
  <si>
    <r>
      <t>Pièces justificatives attendues</t>
    </r>
    <r>
      <rPr>
        <b/>
        <sz val="10"/>
        <color indexed="8"/>
        <rFont val="Arial"/>
        <family val="2"/>
      </rPr>
      <t xml:space="preserve"> :</t>
    </r>
    <r>
      <rPr>
        <sz val="10"/>
        <color indexed="8"/>
        <rFont val="Arial"/>
        <family val="2"/>
      </rPr>
      <t xml:space="preserve">
- Production de facture ou devis détaillé et chiffré</t>
    </r>
  </si>
  <si>
    <t>Nature de la formation (Organisme de formation, intitulé et contenu)</t>
  </si>
  <si>
    <t>Catégorie de personnel formé</t>
  </si>
  <si>
    <t>ASG</t>
  </si>
  <si>
    <r>
      <t xml:space="preserve">Exemple de pièces justificatives attendues: 
</t>
    </r>
    <r>
      <rPr>
        <b/>
        <sz val="10"/>
        <color indexed="8"/>
        <rFont val="Arial"/>
        <family val="2"/>
      </rPr>
      <t xml:space="preserve">Attestation d'inscription définitive à l'institut de formation, contrat d'engagement du salarié </t>
    </r>
    <r>
      <rPr>
        <sz val="10"/>
        <color indexed="8"/>
        <rFont val="Arial"/>
        <family val="2"/>
      </rPr>
      <t xml:space="preserve">pour une durée égale au triple de la durée de la formation et dans la limite de 5 ans (ESMS publics) ou l'engagement du salarié par une clause dédit-formation (ESMS privés). 
</t>
    </r>
    <r>
      <rPr>
        <b/>
        <sz val="10"/>
        <color indexed="8"/>
        <rFont val="Arial"/>
        <family val="2"/>
      </rPr>
      <t>Précisions</t>
    </r>
    <r>
      <rPr>
        <sz val="10"/>
        <color indexed="8"/>
        <rFont val="Arial"/>
        <family val="2"/>
      </rPr>
      <t>: Financement selon un coût moyen au titre du remplacement des personnels partant en formation.</t>
    </r>
  </si>
  <si>
    <r>
      <t xml:space="preserve">Durée </t>
    </r>
    <r>
      <rPr>
        <b/>
        <sz val="10"/>
        <color indexed="8"/>
        <rFont val="Arial"/>
        <family val="2"/>
      </rPr>
      <t>(en mois)</t>
    </r>
  </si>
  <si>
    <t>catégorie(s) de personnel concernée(s)</t>
  </si>
  <si>
    <t>1. ACTION PERMETTANT DE RÉDUIRE LES REMPLACEMENTS DE PERSONNEL ET/OU L'ABSENTEISME</t>
  </si>
  <si>
    <r>
      <t>Critères d'éligibilité</t>
    </r>
    <r>
      <rPr>
        <b/>
        <sz val="9"/>
        <color indexed="8"/>
        <rFont val="Arial"/>
        <family val="2"/>
      </rPr>
      <t xml:space="preserve"> :
Pour l'Action permettant de réduire les AMI :
</t>
    </r>
    <r>
      <rPr>
        <sz val="9"/>
        <color indexed="8"/>
        <rFont val="Arial"/>
        <family val="2"/>
      </rPr>
      <t xml:space="preserve">  - Action concrète et argumentée
  - Effet de l'action sur le long terme</t>
    </r>
    <r>
      <rPr>
        <b/>
        <sz val="9"/>
        <color indexed="8"/>
        <rFont val="Arial"/>
        <family val="2"/>
      </rPr>
      <t xml:space="preserve">
Pour la prise en charge des surcoûts des actes médico-infirmiers des SSIAD :</t>
    </r>
    <r>
      <rPr>
        <sz val="9"/>
        <color indexed="8"/>
        <rFont val="Arial"/>
        <family val="2"/>
      </rPr>
      <t xml:space="preserve">
- Niveau élévé de dépendance : GIR 1 et 2
- Pourcentage d'usagers nécessitant un passage 2 fois par jour voire plus d'une IDE
- Temps d'intervention hebdomadaire global (AS/IDE) en heures</t>
    </r>
  </si>
  <si>
    <r>
      <rPr>
        <b/>
        <u/>
        <sz val="9"/>
        <color indexed="8"/>
        <rFont val="Arial"/>
        <family val="2"/>
      </rPr>
      <t>Objectifs de l'Action</t>
    </r>
    <r>
      <rPr>
        <b/>
        <sz val="9"/>
        <color indexed="8"/>
        <rFont val="Arial"/>
        <family val="2"/>
      </rPr>
      <t xml:space="preserve"> :</t>
    </r>
    <r>
      <rPr>
        <sz val="9"/>
        <color indexed="8"/>
        <rFont val="Arial"/>
        <family val="2"/>
      </rPr>
      <t xml:space="preserve"> 
Par ordre de priorité :
1. Action permettant de réduire les AMI
2. Prise en charge des surcoûts des actes médico-infirmiers des SSIAD</t>
    </r>
  </si>
  <si>
    <r>
      <t>Critères d'éligibilité</t>
    </r>
    <r>
      <rPr>
        <b/>
        <sz val="9"/>
        <color indexed="8"/>
        <rFont val="Arial"/>
        <family val="2"/>
      </rPr>
      <t xml:space="preserve"> :</t>
    </r>
    <r>
      <rPr>
        <sz val="9"/>
        <color indexed="8"/>
        <rFont val="Arial"/>
        <family val="2"/>
      </rPr>
      <t xml:space="preserve">
</t>
    </r>
    <r>
      <rPr>
        <b/>
        <sz val="9"/>
        <color indexed="8"/>
        <rFont val="Arial"/>
        <family val="2"/>
      </rPr>
      <t xml:space="preserve">Pour les systèmes d'information :
</t>
    </r>
    <r>
      <rPr>
        <sz val="9"/>
        <color indexed="8"/>
        <rFont val="Arial"/>
        <family val="2"/>
      </rPr>
      <t xml:space="preserve">- Dans le cadre de l'amélioration de la qualité des soins uniquement 
</t>
    </r>
    <r>
      <rPr>
        <b/>
        <sz val="9"/>
        <color indexed="8"/>
        <rFont val="Arial"/>
        <family val="2"/>
      </rPr>
      <t xml:space="preserve">Pour les dispositifs médicaux :
</t>
    </r>
    <r>
      <rPr>
        <sz val="9"/>
        <color indexed="8"/>
        <rFont val="Arial"/>
        <family val="2"/>
      </rPr>
      <t xml:space="preserve">- La demande doit correspondre à la liste du </t>
    </r>
    <r>
      <rPr>
        <b/>
        <sz val="9"/>
        <color indexed="8"/>
        <rFont val="Arial"/>
        <family val="2"/>
      </rPr>
      <t>matériel médical amortissable</t>
    </r>
    <r>
      <rPr>
        <sz val="9"/>
        <color indexed="8"/>
        <rFont val="Arial"/>
        <family val="2"/>
      </rPr>
      <t xml:space="preserve"> fixé par l'arrêté du 30 mai 2008 fixant la liste du petit matériel médical et des fournitures médicales et la liste du matériel médical amortissable compris dans le tarif journalier afférent aux soins mentionné à l'article R. 314-161 du code de l'action sociale et des familles en application des articles L. 314-8 et R. 314-162 du même code
</t>
    </r>
    <r>
      <rPr>
        <b/>
        <sz val="9"/>
        <color indexed="8"/>
        <rFont val="Arial"/>
        <family val="2"/>
      </rPr>
      <t>Pour l'investissement immobilier :</t>
    </r>
    <r>
      <rPr>
        <sz val="9"/>
        <color indexed="8"/>
        <rFont val="Arial"/>
        <family val="2"/>
      </rPr>
      <t xml:space="preserve">
- Ne doit pas relevé d'une demande éligible au Plan d'Aide à l'Investissement
- Dans le cadre de l'amélioration de la qualité des soins uniquement 
</t>
    </r>
    <r>
      <rPr>
        <b/>
        <sz val="9"/>
        <color indexed="8"/>
        <rFont val="Arial"/>
        <family val="2"/>
      </rPr>
      <t>Pour l'investissement mobilier :</t>
    </r>
    <r>
      <rPr>
        <sz val="9"/>
        <color indexed="8"/>
        <rFont val="Arial"/>
        <family val="2"/>
      </rPr>
      <t xml:space="preserve">
- Pour les SSIAD uniquement
- Dans le cadre de l'amélioration de la qualité des soins uniquement </t>
    </r>
  </si>
  <si>
    <r>
      <t xml:space="preserve">Critères d'éligibilité : 
Pour l'Action permettant de réduire les remplacements de personnel et/ou l'absentéisme
</t>
    </r>
    <r>
      <rPr>
        <sz val="10"/>
        <rFont val="Arial"/>
        <family val="2"/>
      </rPr>
      <t xml:space="preserve">  - Action concrète et argumentée, hors Qualité de vie au travail
  - Effet de l'action sur le long terme</t>
    </r>
    <r>
      <rPr>
        <b/>
        <u/>
        <sz val="10"/>
        <rFont val="Arial"/>
        <family val="2"/>
      </rPr>
      <t xml:space="preserve">
Pour la Participation au financement de remplacement de personnel
</t>
    </r>
    <r>
      <rPr>
        <sz val="10"/>
        <rFont val="Arial"/>
        <family val="2"/>
      </rPr>
      <t xml:space="preserve">  - Financement limité aux ESMS pour la prise en charge des remplacements de congés maternités, de congés longue maladie, de congés de longue durée
  - Dans la limite du reste à charge pour les ESMS de statut privé</t>
    </r>
  </si>
  <si>
    <t>Catégorie de personnel concerné</t>
  </si>
  <si>
    <t>Nombre d'ETP concerné</t>
  </si>
  <si>
    <t>Direction de l’Autonomie
Département Parcours Personnes Agées</t>
  </si>
  <si>
    <r>
      <t xml:space="preserve">Objectifs de l'Action :
</t>
    </r>
    <r>
      <rPr>
        <sz val="10"/>
        <color indexed="8"/>
        <rFont val="Arial"/>
        <family val="2"/>
      </rPr>
      <t xml:space="preserve">Par ordre de priorité :
1.Action permettant de réduire les remplacements de personnel et/ou l'absenteisme 
2.Participation au financement de remplacement de personnel </t>
    </r>
    <r>
      <rPr>
        <b/>
        <u/>
        <sz val="10"/>
        <color indexed="8"/>
        <rFont val="Arial"/>
        <family val="2"/>
      </rPr>
      <t>afin de garantir la continuité de la prise en charge des usagers</t>
    </r>
    <r>
      <rPr>
        <sz val="10"/>
        <color indexed="8"/>
        <rFont val="Arial"/>
        <family val="2"/>
      </rPr>
      <t xml:space="preserve">. </t>
    </r>
  </si>
  <si>
    <r>
      <rPr>
        <b/>
        <u/>
        <sz val="10"/>
        <color indexed="8"/>
        <rFont val="Arial"/>
        <family val="2"/>
      </rPr>
      <t>Objectifs de l'Action</t>
    </r>
    <r>
      <rPr>
        <b/>
        <sz val="10"/>
        <color indexed="8"/>
        <rFont val="Arial"/>
        <family val="2"/>
      </rPr>
      <t xml:space="preserve"> :</t>
    </r>
    <r>
      <rPr>
        <sz val="10"/>
        <color indexed="8"/>
        <rFont val="Arial"/>
        <family val="2"/>
      </rPr>
      <t xml:space="preserve"> 
Par ordre de priorité :
1. Système d'information
2. Dispositifs médicaux
3. Immobilier
4. Mobilier</t>
    </r>
  </si>
  <si>
    <t>EHPAD LA MAISON DU PAYS DE LIART</t>
  </si>
  <si>
    <t>ACCUEIL DE JOUR RELAIS PASS'AGE</t>
  </si>
  <si>
    <t>EHPAD ÎLE OLIVE ET MOULINS DE NOGENT</t>
  </si>
  <si>
    <t>SSIAD ASIMAT</t>
  </si>
  <si>
    <t>EHPAD LE CLOS DES  PLATANES</t>
  </si>
  <si>
    <t>EHPAD JULIEN MONNARD</t>
  </si>
  <si>
    <t>EHPAD LE SOURIRE CHAMPENOIS</t>
  </si>
  <si>
    <t>ACCUEIL DE JOUR PA CH DE LANGRES</t>
  </si>
  <si>
    <t>MAISON DE RETRAITE ST CHARLES VEZELISE</t>
  </si>
  <si>
    <t>EHPAD SAINT CHARLES GONDRECOURT</t>
  </si>
  <si>
    <t>SSIAD ADAPAH 55 A REVIGNY</t>
  </si>
  <si>
    <t>SSIAD FILIERIS BRIEY A JOEUF</t>
  </si>
  <si>
    <t>SSIAD FILIERIS LONGWY A LONGLAVILLE</t>
  </si>
  <si>
    <t>SSIAD ET ESA FILIERIS D'AUDUN LE ROMAN</t>
  </si>
  <si>
    <t>SSIAD FILIERIS DE SPINCOURT</t>
  </si>
  <si>
    <t>RESIDENCE DU MOULIN DE DOMEVRE</t>
  </si>
  <si>
    <t>SSIAD FILIERIS DE FONTOY</t>
  </si>
  <si>
    <t>EHPAD FILIERIS LES LUPINS A CREUTZWALD</t>
  </si>
  <si>
    <t>EHPAD VILLA BEAU SOLEIL BOULAY</t>
  </si>
  <si>
    <t>EHPAD LE PRIEURE DU THIONVILLOIS</t>
  </si>
  <si>
    <t>EHPAD RÉSIDENCE DE LA SALLE</t>
  </si>
  <si>
    <t>EHPAD DU NOUVEL HOPITAL OBERNAI</t>
  </si>
  <si>
    <t>EHPAD SAINT CHARLES SCHILTIGHEIM</t>
  </si>
  <si>
    <t>EHPAD SUR ST-LOUIS RES BL DE CASTILLE</t>
  </si>
  <si>
    <t>EHPAD RESIDENCE SAINTE ANNE</t>
  </si>
  <si>
    <t>EHPAD SUR ST-LOUIS MAISON DU LERTZBACH</t>
  </si>
  <si>
    <t>EHPAD LES BUISSONS XERTIGNY</t>
  </si>
  <si>
    <t>MANOM</t>
  </si>
  <si>
    <t>Formation</t>
  </si>
  <si>
    <t>FORMATION</t>
  </si>
  <si>
    <t>Formations qualifiante - VAE</t>
  </si>
  <si>
    <t>Formations qualifiante - apprentissage et formation diplomante</t>
  </si>
  <si>
    <t>Formations qualifiante - formation d'adaptation à l'emploi</t>
  </si>
  <si>
    <t>Coût sur la période de traitement</t>
  </si>
  <si>
    <t>Justification de l'utilisation des CNR 2020 et 2021 (obligatoire)</t>
  </si>
  <si>
    <r>
      <t xml:space="preserve">Avant de compléter le présent recueil concernant vos demandes de CNR 2022, il vous est demandé de compléter l’onglet CNR 2020-2021 relatif à l’état de consommation des CNR qui vous auraient été accordés en 2020 et 2021 (hors CNR COVID).
</t>
    </r>
    <r>
      <rPr>
        <b/>
        <u/>
        <sz val="10"/>
        <color theme="1"/>
        <rFont val="Arial"/>
        <family val="2"/>
      </rPr>
      <t>Aucun justificatif ne vous est demandé à ce stade</t>
    </r>
    <r>
      <rPr>
        <b/>
        <sz val="10"/>
        <color theme="1"/>
        <rFont val="Arial"/>
        <family val="2"/>
      </rPr>
      <t xml:space="preserve">. Il s’agit pour vous de rappeler dans le tableau prévu à cet effet quels sont les montants éventuellement perçus de l’ARS en 2020 et 2021, sur quelles thématiques et quel est l’état de leur consommation à la date de ce jour : consommé ou date prévisionnelle de consommation (mois-année). </t>
    </r>
  </si>
  <si>
    <r>
      <t xml:space="preserve">Toute demande de CNR 2022 doit être </t>
    </r>
    <r>
      <rPr>
        <b/>
        <u/>
        <sz val="10"/>
        <color theme="1"/>
        <rFont val="Arial"/>
        <family val="2"/>
      </rPr>
      <t>justifiée par tous moyens</t>
    </r>
    <r>
      <rPr>
        <sz val="10"/>
        <color theme="1"/>
        <rFont val="Arial"/>
        <family val="2"/>
      </rPr>
      <t>, y compris si elle est prévisionnelle (document rédigé explicitant le calcul du besoin). Vous vous appuierez sur les exemples de justificatifs à fournir, mentionnés dans le présent cadre de recueil, pour chaque thématique</t>
    </r>
  </si>
  <si>
    <t>Le fait de ne pas compléter cet onglet préalable fait obstacle à l’examen par la délégation territoriale de l’ARS d’une demande 2022.</t>
  </si>
  <si>
    <r>
      <t xml:space="preserve">Les thématiques du présent cadre Excel ne feront l’objet que d'un seul recueil en 2022 et pourront être financées au second semestre 2022, </t>
    </r>
    <r>
      <rPr>
        <b/>
        <sz val="10"/>
        <rFont val="Arial"/>
        <family val="2"/>
      </rPr>
      <t>en fonction des enveloppes disponibles au niveau de l’ARS Grand Est.</t>
    </r>
    <r>
      <rPr>
        <sz val="10"/>
        <rFont val="Arial"/>
        <family val="2"/>
      </rPr>
      <t xml:space="preserve">
</t>
    </r>
    <r>
      <rPr>
        <b/>
        <sz val="10"/>
        <rFont val="Arial"/>
        <family val="2"/>
      </rPr>
      <t/>
    </r>
  </si>
  <si>
    <t>JUSTIFICATIONS DE L'UTILISATION DES CNR ATTRIBUÉS EN 2020 ET 2021 (HORS CNR COVID)</t>
  </si>
  <si>
    <r>
      <rPr>
        <b/>
        <u/>
        <sz val="10"/>
        <color indexed="8"/>
        <rFont val="Arial"/>
        <family val="2"/>
      </rPr>
      <t>Objectifs de l'Action :</t>
    </r>
    <r>
      <rPr>
        <sz val="10"/>
        <color indexed="8"/>
        <rFont val="Arial"/>
        <family val="2"/>
      </rPr>
      <t xml:space="preserve"> 
Justification de l'état de consommation des CNR attribués en 2020 et 2021 (Hors CNR COVID)</t>
    </r>
  </si>
  <si>
    <t>Thématiques CNR 2020-2021</t>
  </si>
  <si>
    <r>
      <t>ATTENTION</t>
    </r>
    <r>
      <rPr>
        <b/>
        <sz val="10"/>
        <color rgb="FFFF0000"/>
        <rFont val="Arial"/>
        <family val="2"/>
      </rPr>
      <t xml:space="preserve"> : votre demande de CNR AMI pour 2022 doit être évaluée à partir des surcoûts constatés sur l'exercice 2021</t>
    </r>
    <r>
      <rPr>
        <sz val="10"/>
        <color rgb="FFFF0000"/>
        <rFont val="Arial"/>
        <family val="2"/>
      </rPr>
      <t xml:space="preserve">
</t>
    </r>
  </si>
  <si>
    <t>Données d'activité PA 2021</t>
  </si>
  <si>
    <t>Données sur l'organisation des soins  2021 :</t>
  </si>
  <si>
    <t>Données financières 2021</t>
  </si>
  <si>
    <t>Montant demandé pour 2022</t>
  </si>
  <si>
    <r>
      <t xml:space="preserve">Critères d'éligibilité :
</t>
    </r>
    <r>
      <rPr>
        <sz val="10"/>
        <color indexed="8"/>
        <rFont val="Arial"/>
        <family val="2"/>
      </rPr>
      <t xml:space="preserve">- Périmètre : </t>
    </r>
    <r>
      <rPr>
        <b/>
        <sz val="10"/>
        <color indexed="8"/>
        <rFont val="Arial"/>
        <family val="2"/>
      </rPr>
      <t xml:space="preserve">EHPAD au tarif global avec Pharmacie à Usage Interieur (PUI)
</t>
    </r>
    <r>
      <rPr>
        <sz val="10"/>
        <color indexed="8"/>
        <rFont val="Arial"/>
        <family val="2"/>
      </rPr>
      <t>- Période de référence :</t>
    </r>
    <r>
      <rPr>
        <b/>
        <sz val="10"/>
        <color indexed="8"/>
        <rFont val="Arial"/>
        <family val="2"/>
      </rPr>
      <t xml:space="preserve"> du 01/01/2021 au 31/12/2021</t>
    </r>
    <r>
      <rPr>
        <sz val="10"/>
        <color indexed="8"/>
        <rFont val="Arial"/>
        <family val="2"/>
      </rPr>
      <t xml:space="preserve">
- La demande de prise en charge du traitement doit revêtir d'un critère</t>
    </r>
    <r>
      <rPr>
        <b/>
        <sz val="10"/>
        <color indexed="8"/>
        <rFont val="Arial"/>
        <family val="2"/>
      </rPr>
      <t xml:space="preserve"> onéreux</t>
    </r>
  </si>
  <si>
    <t>SAINT GERMAINMONT</t>
  </si>
  <si>
    <t>CENTRE SEJOUR POUR PERSONNES AGEES</t>
  </si>
  <si>
    <t>SAINT ANDRE LES VERGERS</t>
  </si>
  <si>
    <t>SAINT JULIEN LES VILLAS</t>
  </si>
  <si>
    <t>PONT SAINTE MARIE</t>
  </si>
  <si>
    <t>SAINT PARRES AUX TERTRES</t>
  </si>
  <si>
    <t>SAINTE SAVINE</t>
  </si>
  <si>
    <t>LA CHAPELLE SAINT LUC</t>
  </si>
  <si>
    <t>BARBEREY SAINT SULPICE</t>
  </si>
  <si>
    <t>RESIDENCE LES JARDINS MEDICIS</t>
  </si>
  <si>
    <t>SAINT GERMAIN LA VILLE</t>
  </si>
  <si>
    <t>C H - MAISON DE RETRAITE DE MONTMIRAIL</t>
  </si>
  <si>
    <t>SAINT MARTIN D ABLOIS</t>
  </si>
  <si>
    <t>SAINTE MENEHOULD</t>
  </si>
  <si>
    <t>RESIDENCE PIERRE SIMON</t>
  </si>
  <si>
    <t>EHPAD SARMATIA</t>
  </si>
  <si>
    <t>TAISSY</t>
  </si>
  <si>
    <t>SSIAD PH DE L'HOPITAL LOCAL DE FISMES</t>
  </si>
  <si>
    <t>SSIAD AFR CHALONS</t>
  </si>
  <si>
    <t>SAINT DIZIER</t>
  </si>
  <si>
    <t>SSIADPH HOPITAL LOCAL JOINVILLE</t>
  </si>
  <si>
    <t>SSIADPH HOPITAL LOCAL WASSY</t>
  </si>
  <si>
    <t>SSIADPH BOURBONNE LES BAINS</t>
  </si>
  <si>
    <t>SSIAD PH MONTIER EN DER</t>
  </si>
  <si>
    <t>EHPAD LA COTE DES CHARMES</t>
  </si>
  <si>
    <t>BOURMONT ENTRE MEUSE ET MOUZON</t>
  </si>
  <si>
    <t>LAY SAINT CHRISTOPHE</t>
  </si>
  <si>
    <t>SSIAD LES HETRES</t>
  </si>
  <si>
    <t>SAINT MAX</t>
  </si>
  <si>
    <t>SAINT NICOLAS DE PORT</t>
  </si>
  <si>
    <t>SAINT FIRMIN</t>
  </si>
  <si>
    <t>RESIDENCE LES HETRES</t>
  </si>
  <si>
    <t>EHPAD ALMH SITE NEUVES MAISONS</t>
  </si>
  <si>
    <t>MONT SAINT MARTIN</t>
  </si>
  <si>
    <t>SSIAD ALMH SITE N. MAISONS</t>
  </si>
  <si>
    <t>MR EHPAD LES PEUPLIERS</t>
  </si>
  <si>
    <t>MR EHPAD PASTEUR VILLERUPT</t>
  </si>
  <si>
    <t>SSIAD - PH</t>
  </si>
  <si>
    <t>SSIAD - PH DE DUN</t>
  </si>
  <si>
    <t>SSIAD - PH DU VAL DE MEUSE</t>
  </si>
  <si>
    <t>LES MONTHAIRONS</t>
  </si>
  <si>
    <t>SSIAD - PH  SAINT MIHIEL</t>
  </si>
  <si>
    <t>SAINT MIHIEL</t>
  </si>
  <si>
    <t>SSIAD - PH DE SPINCOURT</t>
  </si>
  <si>
    <t>Autre Rég.Prév.Soc.</t>
  </si>
  <si>
    <t>SSIAD - PH DE MONTMEDY</t>
  </si>
  <si>
    <t>EHPAD LA SAPINIERE</t>
  </si>
  <si>
    <t>UNITE D'ACCUEIL SPECIALISE ALZHEIMER</t>
  </si>
  <si>
    <t>EHPAD STE CATHERINE</t>
  </si>
  <si>
    <t>SSIAD PH</t>
  </si>
  <si>
    <t>EHPAD LES CEPAGES BAR LE DUC</t>
  </si>
  <si>
    <t>SAINT JEAN DE BASSEL</t>
  </si>
  <si>
    <t>SAINT EPVRE</t>
  </si>
  <si>
    <t>SAINT AVOLD</t>
  </si>
  <si>
    <t>SSIAD POUR PERSONNES AGEES VIC/SEILLE</t>
  </si>
  <si>
    <t>SAINT QUIRIN</t>
  </si>
  <si>
    <t>EHPAD "LES EPIS D'OR"</t>
  </si>
  <si>
    <t>BOULAY MOSELLE</t>
  </si>
  <si>
    <t>LE BAN SAINT MARTIN</t>
  </si>
  <si>
    <t>AMNEVILLE</t>
  </si>
  <si>
    <t>SAINTE MARIE AUX CHENES</t>
  </si>
  <si>
    <t>EHPAD "RESIDENCE ST VINCENT DE PAUL"</t>
  </si>
  <si>
    <t>LONGEVILLE LES SAINT AVOLD</t>
  </si>
  <si>
    <t>SAINT JULIEN LES METZ</t>
  </si>
  <si>
    <t>BRUMATH</t>
  </si>
  <si>
    <t>SSIADPH  ABRAPA ILLKIRCH-GRAFFENSTADEN</t>
  </si>
  <si>
    <t>SSIADPH ABRAPA STRASBOURG CENTRE</t>
  </si>
  <si>
    <t>SSIADPH DU CH DE HAGUENAU</t>
  </si>
  <si>
    <t>SSIADPH ABRAPA SELESTAT</t>
  </si>
  <si>
    <t>SSIADPH ABRAPA ERSTEIN-BENFELD</t>
  </si>
  <si>
    <t>SSIADPH HOPITAL LOCAL MOLSHEIM</t>
  </si>
  <si>
    <t>BARR</t>
  </si>
  <si>
    <t>SAINT PIERRE</t>
  </si>
  <si>
    <t>WASSELONNE</t>
  </si>
  <si>
    <t>SAINTE CROIX AUX MINES</t>
  </si>
  <si>
    <t>SAINT LOUIS</t>
  </si>
  <si>
    <t>SAINTE MARIE AUX MINES</t>
  </si>
  <si>
    <t>SSIAD APSCA KAYSERSBERG</t>
  </si>
  <si>
    <t>ESA LA PASSERELLE</t>
  </si>
  <si>
    <t>PLATEFORME RIVAGE CENTRE</t>
  </si>
  <si>
    <t>CHI HMV - SSIAD GERARDMER</t>
  </si>
  <si>
    <t>SSIAD PERS. HANDICAPEES SENONES</t>
  </si>
  <si>
    <t>SSIAD PERS. HANDICAPEES CHATEL/MOSELLE</t>
  </si>
  <si>
    <t>SAINTE MARGUERITE</t>
  </si>
  <si>
    <t>CHI HMV - EHPAD LEA ANDRE</t>
  </si>
  <si>
    <t>SSIAD PERS. HANDICAPEES RAON L'ETAPE</t>
  </si>
  <si>
    <t>SSIAD PERS. HANDICAPEES BRUYERES</t>
  </si>
  <si>
    <t>SSIAD PERS.HANDICAPEES CH GERARDMER</t>
  </si>
  <si>
    <t>SSIAD PERS.HANDICAPEES HOP.DARNEY</t>
  </si>
  <si>
    <t>SSIAD PERS.HANDICAPEES HOP.NEUFCHATEAU</t>
  </si>
  <si>
    <t>SAINT NABORD</t>
  </si>
  <si>
    <t>CHI HMV SSIAD DES 5 VALLEES</t>
  </si>
  <si>
    <t>MOYENMOUTIER</t>
  </si>
  <si>
    <t>CHI HMV EHPAD DES 5 VALLEES</t>
  </si>
  <si>
    <t>"LA RESIDENCE OZANAM"</t>
  </si>
  <si>
    <t>SAINT GENEST</t>
  </si>
  <si>
    <t>CHI HMV - EHPAD FOUCHARUPT</t>
  </si>
  <si>
    <t>SAINT DIE DES VOSGES</t>
  </si>
  <si>
    <t>CHI HMV - EHPAD LES CHARMES</t>
  </si>
  <si>
    <t>SAINT ETIENNE LES REMIREMONT</t>
  </si>
  <si>
    <t>CHI HMV - SSIAD SAINT DIE DES VOSGES</t>
  </si>
  <si>
    <t>CHI HMV - SSIAD FRAIZE</t>
  </si>
  <si>
    <t>GOLBEY</t>
  </si>
  <si>
    <t>CHI HMV - SSIAD RAON L'ETAPE</t>
  </si>
  <si>
    <t>MAISON RETRAITE HOPITAL LOCAL BRUYERES</t>
  </si>
  <si>
    <t>CHI HMV - EHPAD FRAIZE</t>
  </si>
  <si>
    <t>CHI HMV - EHPAD RAON L'ETAPE</t>
  </si>
  <si>
    <t>CHI HMV - EHPAD SENONES</t>
  </si>
  <si>
    <t>SAINT MAURICE SUR MOSELLE</t>
  </si>
  <si>
    <t>CHI HMV - SSIAD SENONES</t>
  </si>
  <si>
    <t>ANNEXE MAISON RETRAITE LA CLAIRIE</t>
  </si>
  <si>
    <t>Montant budgété du poste "sous traitance infirmière" en 2021</t>
  </si>
  <si>
    <t>Montant des dépenses de "sous-traitance infirmière" réalisé en 2021</t>
  </si>
  <si>
    <t>Date limite de dépôt de votre demande : 30/09/2022</t>
  </si>
  <si>
    <t>REDUCTION ENERGETIQUE</t>
  </si>
  <si>
    <t>Type d'action</t>
  </si>
  <si>
    <t>Date 
d'acquisition/réalisation</t>
  </si>
  <si>
    <t>Economie d'énergie attendue</t>
  </si>
  <si>
    <t>Objet détaillé</t>
  </si>
  <si>
    <t>Montant total</t>
  </si>
  <si>
    <t>ListeRedEnerg</t>
  </si>
  <si>
    <t>Travaux</t>
  </si>
  <si>
    <t>Acquisition d'équipement</t>
  </si>
  <si>
    <t>Réduction Energétique</t>
  </si>
  <si>
    <r>
      <rPr>
        <b/>
        <sz val="10"/>
        <color indexed="8"/>
        <rFont val="Arial"/>
        <family val="2"/>
      </rPr>
      <t xml:space="preserve">  </t>
    </r>
    <r>
      <rPr>
        <b/>
        <u/>
        <sz val="10"/>
        <color indexed="8"/>
        <rFont val="Arial"/>
        <family val="2"/>
      </rPr>
      <t>Objectifs de l'Action :</t>
    </r>
    <r>
      <rPr>
        <sz val="10"/>
        <color indexed="8"/>
        <rFont val="Arial"/>
        <family val="2"/>
      </rPr>
      <t xml:space="preserve"> 
    - Contribuer à améliorer la GPEC
    - Faciliter l’accompagnement des parcours professionnels et le développement des compétences
    - Contribuer à sécuriser les parcours de formation</t>
    </r>
  </si>
  <si>
    <r>
      <rPr>
        <b/>
        <u/>
        <sz val="10"/>
        <color indexed="8"/>
        <rFont val="Arial"/>
        <family val="2"/>
      </rPr>
      <t xml:space="preserve">  Critères d'éligibilité</t>
    </r>
    <r>
      <rPr>
        <b/>
        <sz val="10"/>
        <color indexed="8"/>
        <rFont val="Arial"/>
        <family val="2"/>
      </rPr>
      <t xml:space="preserve"> : 
</t>
    </r>
    <r>
      <rPr>
        <sz val="10"/>
        <color indexed="8"/>
        <rFont val="Arial"/>
        <family val="2"/>
      </rPr>
      <t xml:space="preserve">    - Formations qualifiante (VAE, apprentissage et formation diplomante, formation d'adaptation à l'emploi)
    - Intervention en complémentarité des OPCA  (Financement du reste à charge après intervention d’un organisme collecteur OPCA)
    </t>
    </r>
    <r>
      <rPr>
        <b/>
        <sz val="10"/>
        <color indexed="8"/>
        <rFont val="Arial"/>
        <family val="2"/>
      </rPr>
      <t>- Cette thématique ne peut concerner au maximum que 10 formations</t>
    </r>
  </si>
  <si>
    <r>
      <t xml:space="preserve">Montant pris en charge par l'OPCA/OPCO </t>
    </r>
    <r>
      <rPr>
        <sz val="10"/>
        <color theme="1"/>
        <rFont val="Arial"/>
        <family val="2"/>
      </rPr>
      <t>(obligatoire)</t>
    </r>
  </si>
  <si>
    <r>
      <t>REMPLACEMENT DE PERSONNEL</t>
    </r>
    <r>
      <rPr>
        <b/>
        <sz val="14"/>
        <color rgb="FFFF0000"/>
        <rFont val="Arial"/>
        <family val="2"/>
      </rPr>
      <t xml:space="preserve"> HORS FORMATION</t>
    </r>
  </si>
  <si>
    <t>DEMANDE DE CREDITS NON RECONDUCTIBLES (CNR) 2022</t>
  </si>
  <si>
    <r>
      <t>Critères d'éligibilité</t>
    </r>
    <r>
      <rPr>
        <b/>
        <sz val="9"/>
        <color indexed="8"/>
        <rFont val="Arial"/>
        <family val="2"/>
      </rPr>
      <t xml:space="preserve"> :</t>
    </r>
    <r>
      <rPr>
        <sz val="9"/>
        <color indexed="8"/>
        <rFont val="Arial"/>
        <family val="2"/>
      </rPr>
      <t xml:space="preserve">
- Ne doit pas faire l'objet d'une demande au Plan d'Aide à l'Investissement ou Plan d'Aide à l'Investissement du Quotidien
- Acquisition ou début des travaux sur 2022
- Complétude de l'ensemble des données (Type d'action, Objet détaillé, Economie d'énergie attendue, Date d'acquisition/réalisation, Montant total et Montant sollicité)
- Montant sollicité plafonné à 50% du montant du projet</t>
    </r>
  </si>
  <si>
    <r>
      <rPr>
        <b/>
        <u/>
        <sz val="10"/>
        <color indexed="8"/>
        <rFont val="Arial"/>
        <family val="2"/>
      </rPr>
      <t>Objectifs de l'Action</t>
    </r>
    <r>
      <rPr>
        <b/>
        <sz val="10"/>
        <color indexed="8"/>
        <rFont val="Arial"/>
        <family val="2"/>
      </rPr>
      <t xml:space="preserve"> :</t>
    </r>
    <r>
      <rPr>
        <sz val="10"/>
        <color indexed="8"/>
        <rFont val="Arial"/>
        <family val="2"/>
      </rPr>
      <t xml:space="preserve"> 
Travaux / acquisition d'équipement ayant pour objectif la réduction de la consomation énergétique.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</si>
</sst>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164" formatCode="_-* #,##0.00\ _€_-;\-* #,##0.00\ _€_-;_-* &quot;-&quot;??\ _€_-;_-@_-"/>
    <numFmt numFmtId="165" formatCode="00&quot; &quot;000&quot; &quot;000&quot; &quot;0"/>
    <numFmt numFmtId="166" formatCode="_-* #,##0.00\ [$€-40C]_-;\-* #,##0.00\ [$€-40C]_-;_-* &quot;-&quot;??\ [$€-40C]_-;_-@_-"/>
    <numFmt numFmtId="167" formatCode="#,##0.00\ &quot;€&quot;"/>
    <numFmt numFmtId="168" formatCode="_(&quot;€&quot;* #,##0.00_);_(&quot;€&quot;* \(#,##0.00\);_(&quot;€&quot;* &quot;-&quot;??_);_(@_)"/>
    <numFmt numFmtId="169" formatCode="_-* #,##0\ _€_-;\-* #,##0\ _€_-;_-* &quot;-&quot;??\ _€_-;_-@_-"/>
    <numFmt numFmtId="170" formatCode="dd/mm/yy;@"/>
    <numFmt numFmtId="171" formatCode="0.0"/>
    <numFmt numFmtId="172" formatCode="0.0%"/>
    <numFmt numFmtId="173" formatCode="0000"/>
  </numFmts>
  <fonts count="109"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sz val="10"/>
      <color theme="1"/>
      <name val="Arial"/>
      <family val="2"/>
    </font>
    <font>
      <sz val="11"/>
      <name val="Calibri"/>
      <family val="2"/>
      <scheme val="minor"/>
    </font>
    <font>
      <b/>
      <u/>
      <sz val="14"/>
      <color theme="1"/>
      <name val="Arial"/>
      <family val="2"/>
    </font>
    <font>
      <b/>
      <u/>
      <sz val="10"/>
      <name val="Arial"/>
      <family val="2"/>
    </font>
    <font>
      <b/>
      <sz val="10"/>
      <color rgb="FFFF0000"/>
      <name val="Arial"/>
      <family val="2"/>
    </font>
    <font>
      <b/>
      <u/>
      <sz val="10"/>
      <color rgb="FFFF0000"/>
      <name val="Arial"/>
      <family val="2"/>
    </font>
    <font>
      <u/>
      <sz val="10"/>
      <name val="Arial"/>
      <family val="2"/>
    </font>
    <font>
      <sz val="11"/>
      <color theme="1"/>
      <name val="Arial"/>
      <family val="2"/>
    </font>
    <font>
      <sz val="12"/>
      <color theme="1"/>
      <name val="Arial"/>
      <family val="2"/>
    </font>
    <font>
      <b/>
      <sz val="14"/>
      <color theme="1"/>
      <name val="Arial"/>
      <family val="2"/>
    </font>
    <font>
      <sz val="9"/>
      <color theme="1"/>
      <name val="Arial"/>
      <family val="2"/>
    </font>
    <font>
      <b/>
      <sz val="10"/>
      <color theme="1"/>
      <name val="Arial"/>
      <family val="2"/>
    </font>
    <font>
      <b/>
      <u/>
      <sz val="10"/>
      <color theme="1"/>
      <name val="Arial"/>
      <family val="2"/>
    </font>
    <font>
      <b/>
      <sz val="11"/>
      <color rgb="FFFF0000"/>
      <name val="Arial"/>
      <family val="2"/>
    </font>
    <font>
      <b/>
      <sz val="13"/>
      <name val="Arial"/>
      <family val="2"/>
    </font>
    <font>
      <b/>
      <sz val="12"/>
      <name val="Arial"/>
      <family val="2"/>
    </font>
    <font>
      <sz val="11"/>
      <color rgb="FF00B050"/>
      <name val="Arial"/>
      <family val="2"/>
    </font>
    <font>
      <b/>
      <sz val="18"/>
      <color rgb="FF0033CC"/>
      <name val="Arial"/>
      <family val="2"/>
    </font>
    <font>
      <b/>
      <sz val="16"/>
      <color rgb="FF0033CC"/>
      <name val="Arial"/>
      <family val="2"/>
    </font>
    <font>
      <b/>
      <sz val="12"/>
      <color rgb="FF0070C0"/>
      <name val="Arial"/>
      <family val="2"/>
    </font>
    <font>
      <b/>
      <sz val="13"/>
      <color rgb="FFFF0000"/>
      <name val="Arial"/>
      <family val="2"/>
    </font>
    <font>
      <b/>
      <sz val="12"/>
      <color rgb="FFFF0000"/>
      <name val="Arial"/>
      <family val="2"/>
    </font>
    <font>
      <b/>
      <sz val="11"/>
      <color theme="1"/>
      <name val="Arial"/>
      <family val="2"/>
    </font>
    <font>
      <b/>
      <u/>
      <sz val="12"/>
      <name val="Arial"/>
      <family val="2"/>
    </font>
    <font>
      <b/>
      <sz val="12"/>
      <color theme="1"/>
      <name val="Arial"/>
      <family val="2"/>
    </font>
    <font>
      <u/>
      <sz val="11"/>
      <color theme="10"/>
      <name val="Calibri"/>
      <family val="2"/>
    </font>
    <font>
      <b/>
      <sz val="11"/>
      <name val="Arial"/>
      <family val="2"/>
    </font>
    <font>
      <b/>
      <u/>
      <sz val="11"/>
      <name val="Arial"/>
      <family val="2"/>
    </font>
    <font>
      <b/>
      <sz val="9"/>
      <color theme="1"/>
      <name val="Arial"/>
      <family val="2"/>
    </font>
    <font>
      <b/>
      <sz val="12"/>
      <color indexed="8"/>
      <name val="Arial"/>
      <family val="2"/>
    </font>
    <font>
      <b/>
      <sz val="11"/>
      <color indexed="8"/>
      <name val="Arial"/>
      <family val="2"/>
    </font>
    <font>
      <b/>
      <u/>
      <sz val="9"/>
      <color theme="10"/>
      <name val="Arial"/>
      <family val="2"/>
    </font>
    <font>
      <b/>
      <sz val="13"/>
      <color theme="1"/>
      <name val="Arial"/>
      <family val="2"/>
    </font>
    <font>
      <b/>
      <sz val="16"/>
      <color theme="3"/>
      <name val="Arial"/>
      <family val="2"/>
    </font>
    <font>
      <b/>
      <u/>
      <sz val="10"/>
      <color indexed="8"/>
      <name val="Arial"/>
      <family val="2"/>
    </font>
    <font>
      <sz val="10"/>
      <color indexed="8"/>
      <name val="Arial"/>
      <family val="2"/>
    </font>
    <font>
      <b/>
      <sz val="10"/>
      <color rgb="FF0000FF"/>
      <name val="Arial"/>
      <family val="2"/>
    </font>
    <font>
      <sz val="10"/>
      <color rgb="FF0000FF"/>
      <name val="Arial"/>
      <family val="2"/>
    </font>
    <font>
      <sz val="9"/>
      <name val="Arial"/>
      <family val="2"/>
    </font>
    <font>
      <b/>
      <sz val="9"/>
      <name val="Arial"/>
      <family val="2"/>
    </font>
    <font>
      <sz val="8"/>
      <color theme="1"/>
      <name val="Arial"/>
      <family val="2"/>
    </font>
    <font>
      <b/>
      <sz val="11"/>
      <color theme="1"/>
      <name val="Calibri"/>
      <family val="2"/>
      <scheme val="minor"/>
    </font>
    <font>
      <i/>
      <sz val="10"/>
      <color indexed="8"/>
      <name val="Arial"/>
      <family val="2"/>
    </font>
    <font>
      <b/>
      <sz val="10"/>
      <color indexed="8"/>
      <name val="Arial"/>
      <family val="2"/>
    </font>
    <font>
      <sz val="10"/>
      <color rgb="FF000000"/>
      <name val="Arial"/>
      <family val="2"/>
    </font>
    <font>
      <b/>
      <sz val="16"/>
      <color rgb="FFFF0000"/>
      <name val="Arial"/>
      <family val="2"/>
    </font>
    <font>
      <b/>
      <sz val="16"/>
      <color rgb="FFFF0000"/>
      <name val="Calibri"/>
      <family val="2"/>
      <scheme val="minor"/>
    </font>
    <font>
      <sz val="10"/>
      <color rgb="FFFF0000"/>
      <name val="Arial"/>
      <family val="2"/>
    </font>
    <font>
      <b/>
      <sz val="14"/>
      <color rgb="FFFF0000"/>
      <name val="Arial"/>
      <family val="2"/>
    </font>
    <font>
      <sz val="9"/>
      <color indexed="8"/>
      <name val="Arial"/>
      <family val="2"/>
    </font>
    <font>
      <b/>
      <sz val="9"/>
      <color indexed="8"/>
      <name val="Arial"/>
      <family val="2"/>
    </font>
    <font>
      <b/>
      <u/>
      <sz val="9"/>
      <color indexed="8"/>
      <name val="Arial"/>
      <family val="2"/>
    </font>
    <font>
      <b/>
      <sz val="10"/>
      <color theme="1"/>
      <name val="Calibri"/>
      <family val="2"/>
      <scheme val="minor"/>
    </font>
    <font>
      <sz val="11"/>
      <color indexed="8"/>
      <name val="Calibri"/>
      <family val="2"/>
    </font>
    <font>
      <sz val="11"/>
      <color indexed="9"/>
      <name val="Calibri"/>
      <family val="2"/>
    </font>
    <font>
      <sz val="11"/>
      <color theme="0"/>
      <name val="Arial"/>
      <family val="2"/>
    </font>
    <font>
      <sz val="11"/>
      <color indexed="10"/>
      <name val="Calibri"/>
      <family val="2"/>
    </font>
    <font>
      <sz val="11"/>
      <color rgb="FFFF0000"/>
      <name val="Arial"/>
      <family val="2"/>
    </font>
    <font>
      <b/>
      <sz val="11"/>
      <color indexed="52"/>
      <name val="Calibri"/>
      <family val="2"/>
    </font>
    <font>
      <b/>
      <sz val="11"/>
      <color rgb="FFFA7D00"/>
      <name val="Arial"/>
      <family val="2"/>
    </font>
    <font>
      <sz val="11"/>
      <color indexed="52"/>
      <name val="Calibri"/>
      <family val="2"/>
    </font>
    <font>
      <sz val="11"/>
      <color rgb="FFFA7D00"/>
      <name val="Arial"/>
      <family val="2"/>
    </font>
    <font>
      <sz val="11"/>
      <color indexed="62"/>
      <name val="Calibri"/>
      <family val="2"/>
    </font>
    <font>
      <sz val="11"/>
      <color rgb="FF3F3F76"/>
      <name val="Arial"/>
      <family val="2"/>
    </font>
    <font>
      <sz val="11"/>
      <color indexed="20"/>
      <name val="Calibri"/>
      <family val="2"/>
    </font>
    <font>
      <sz val="11"/>
      <color rgb="FF9C0006"/>
      <name val="Arial"/>
      <family val="2"/>
    </font>
    <font>
      <b/>
      <sz val="11"/>
      <color theme="0" tint="-4.9989318521683403E-2"/>
      <name val="Arial"/>
      <family val="2"/>
    </font>
    <font>
      <sz val="11"/>
      <color indexed="60"/>
      <name val="Calibri"/>
      <family val="2"/>
    </font>
    <font>
      <sz val="11"/>
      <color rgb="FF9C6500"/>
      <name val="Arial"/>
      <family val="2"/>
    </font>
    <font>
      <sz val="10"/>
      <name val="Times New Roman"/>
      <family val="1"/>
    </font>
    <font>
      <sz val="11"/>
      <color rgb="FF000000"/>
      <name val="Calibri"/>
      <family val="2"/>
    </font>
    <font>
      <sz val="11"/>
      <color indexed="17"/>
      <name val="Calibri"/>
      <family val="2"/>
    </font>
    <font>
      <sz val="11"/>
      <color rgb="FF006100"/>
      <name val="Arial"/>
      <family val="2"/>
    </font>
    <font>
      <b/>
      <sz val="11"/>
      <color indexed="63"/>
      <name val="Calibri"/>
      <family val="2"/>
    </font>
    <font>
      <b/>
      <sz val="11"/>
      <color rgb="FF3F3F3F"/>
      <name val="Arial"/>
      <family val="2"/>
    </font>
    <font>
      <i/>
      <sz val="11"/>
      <color indexed="23"/>
      <name val="Calibri"/>
      <family val="2"/>
    </font>
    <font>
      <i/>
      <sz val="11"/>
      <color rgb="FF7F7F7F"/>
      <name val="Arial"/>
      <family val="2"/>
    </font>
    <font>
      <b/>
      <sz val="18"/>
      <color indexed="56"/>
      <name val="Cambria"/>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sz val="11"/>
      <color indexed="8"/>
      <name val="Calibri"/>
      <family val="2"/>
    </font>
    <font>
      <b/>
      <sz val="11"/>
      <color indexed="9"/>
      <name val="Calibri"/>
      <family val="2"/>
    </font>
    <font>
      <b/>
      <sz val="11"/>
      <color theme="0"/>
      <name val="Arial"/>
      <family val="2"/>
    </font>
    <font>
      <b/>
      <sz val="14"/>
      <color theme="3"/>
      <name val="Arial"/>
      <family val="2"/>
    </font>
    <font>
      <i/>
      <sz val="10"/>
      <color theme="1"/>
      <name val="Arial"/>
      <family val="2"/>
    </font>
    <font>
      <b/>
      <u/>
      <sz val="16"/>
      <color rgb="FFC00000"/>
      <name val="Arial"/>
      <family val="2"/>
    </font>
    <font>
      <u/>
      <sz val="11"/>
      <color theme="10"/>
      <name val="Calibri"/>
      <family val="2"/>
      <scheme val="minor"/>
    </font>
    <font>
      <b/>
      <sz val="8"/>
      <color rgb="FF0000FF"/>
      <name val="Arial"/>
      <family val="2"/>
    </font>
    <font>
      <b/>
      <u/>
      <sz val="11"/>
      <color rgb="FFFF0000"/>
      <name val="Arial"/>
      <family val="2"/>
    </font>
    <font>
      <sz val="11"/>
      <color indexed="8"/>
      <name val="Arial"/>
      <family val="2"/>
    </font>
    <font>
      <sz val="72"/>
      <color theme="1"/>
      <name val="Wingdings"/>
      <charset val="2"/>
    </font>
    <font>
      <b/>
      <u/>
      <sz val="12"/>
      <color indexed="8"/>
      <name val="Arial"/>
      <family val="2"/>
    </font>
    <font>
      <b/>
      <u/>
      <sz val="9"/>
      <name val="Arial"/>
      <family val="2"/>
    </font>
    <font>
      <i/>
      <sz val="9"/>
      <color theme="1"/>
      <name val="Arial"/>
      <family val="2"/>
    </font>
    <font>
      <b/>
      <sz val="9"/>
      <color rgb="FFFF0000"/>
      <name val="Arial"/>
      <family val="2"/>
    </font>
    <font>
      <b/>
      <sz val="14"/>
      <color rgb="FFFFFF00"/>
      <name val="Arial"/>
      <family val="2"/>
    </font>
    <font>
      <b/>
      <sz val="14"/>
      <color rgb="FFFFC000"/>
      <name val="Arial"/>
      <family val="2"/>
    </font>
    <font>
      <b/>
      <sz val="10"/>
      <color theme="0"/>
      <name val="Arial"/>
      <family val="2"/>
    </font>
    <font>
      <sz val="10"/>
      <color theme="0"/>
      <name val="Arial"/>
      <family val="2"/>
    </font>
    <font>
      <b/>
      <u/>
      <sz val="11"/>
      <color theme="10"/>
      <name val="Calibri"/>
      <family val="2"/>
    </font>
  </fonts>
  <fills count="7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CC"/>
        <bgColor indexed="64"/>
      </patternFill>
    </fill>
    <fill>
      <patternFill patternType="solid">
        <fgColor rgb="FFCCFFCC"/>
        <bgColor indexed="64"/>
      </patternFill>
    </fill>
    <fill>
      <patternFill patternType="solid">
        <fgColor rgb="FFFFFF66"/>
        <bgColor indexed="64"/>
      </patternFill>
    </fill>
    <fill>
      <patternFill patternType="solid">
        <fgColor rgb="FF66CCFF"/>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3" tint="0.39997558519241921"/>
        <bgColor indexed="64"/>
      </patternFill>
    </fill>
    <fill>
      <patternFill patternType="solid">
        <fgColor rgb="FFCC330A"/>
        <bgColor indexed="64"/>
      </patternFill>
    </fill>
    <fill>
      <patternFill patternType="solid">
        <fgColor theme="9" tint="0.59999389629810485"/>
        <bgColor indexed="64"/>
      </patternFill>
    </fill>
    <fill>
      <patternFill patternType="solid">
        <fgColor rgb="FF66FF99"/>
        <bgColor indexed="64"/>
      </patternFill>
    </fill>
    <fill>
      <patternFill patternType="solid">
        <fgColor theme="3" tint="-0.249977111117893"/>
        <bgColor indexed="64"/>
      </patternFill>
    </fill>
    <fill>
      <patternFill patternType="solid">
        <fgColor theme="8" tint="-0.249977111117893"/>
        <bgColor indexed="64"/>
      </patternFill>
    </fill>
    <fill>
      <patternFill patternType="darkGrid">
        <bgColor rgb="FFFFFFCC"/>
      </patternFill>
    </fill>
    <fill>
      <patternFill patternType="solid">
        <fgColor theme="7" tint="0.39997558519241921"/>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auto="1"/>
      </right>
      <top style="thin">
        <color indexed="64"/>
      </top>
      <bottom style="medium">
        <color auto="1"/>
      </bottom>
      <diagonal/>
    </border>
    <border>
      <left style="medium">
        <color indexed="64"/>
      </left>
      <right style="medium">
        <color indexed="64"/>
      </right>
      <top/>
      <bottom/>
      <diagonal/>
    </border>
    <border>
      <left/>
      <right/>
      <top/>
      <bottom style="medium">
        <color indexed="30"/>
      </bottom>
      <diagonal/>
    </border>
    <border>
      <left/>
      <right/>
      <top/>
      <bottom style="medium">
        <color auto="1"/>
      </bottom>
      <diagonal/>
    </border>
    <border>
      <left style="thin">
        <color auto="1"/>
      </left>
      <right style="thin">
        <color auto="1"/>
      </right>
      <top style="thin">
        <color auto="1"/>
      </top>
      <bottom style="thin">
        <color indexed="64"/>
      </bottom>
      <diagonal/>
    </border>
    <border>
      <left/>
      <right/>
      <top/>
      <bottom style="medium">
        <color indexed="30"/>
      </bottom>
      <diagonal/>
    </border>
    <border>
      <left style="thick">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thin">
        <color indexed="64"/>
      </left>
      <right style="medium">
        <color indexed="64"/>
      </right>
      <top style="thin">
        <color indexed="64"/>
      </top>
      <bottom/>
      <diagonal/>
    </border>
  </borders>
  <cellStyleXfs count="34897">
    <xf numFmtId="0" fontId="0" fillId="0" borderId="0"/>
    <xf numFmtId="44" fontId="2" fillId="0" borderId="0" applyFont="0" applyFill="0" applyBorder="0" applyAlignment="0" applyProtection="0"/>
    <xf numFmtId="0" fontId="3" fillId="0" borderId="0"/>
    <xf numFmtId="0" fontId="30" fillId="0" borderId="0" applyNumberFormat="0" applyFill="0" applyBorder="0" applyAlignment="0" applyProtection="0">
      <alignment vertical="top"/>
      <protection locked="0"/>
    </xf>
    <xf numFmtId="164" fontId="2" fillId="0" borderId="0" applyFont="0" applyFill="0" applyBorder="0" applyAlignment="0" applyProtection="0"/>
    <xf numFmtId="9" fontId="2" fillId="0" borderId="0" applyFont="0" applyFill="0" applyBorder="0" applyAlignment="0" applyProtection="0"/>
    <xf numFmtId="0" fontId="2"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0" borderId="0"/>
    <xf numFmtId="0" fontId="58" fillId="47" borderId="0" applyNumberFormat="0" applyBorder="0" applyAlignment="0" applyProtection="0"/>
    <xf numFmtId="0" fontId="12" fillId="23" borderId="0" applyNumberFormat="0" applyBorder="0" applyAlignment="0" applyProtection="0"/>
    <xf numFmtId="0" fontId="58" fillId="48" borderId="0" applyNumberFormat="0" applyBorder="0" applyAlignment="0" applyProtection="0"/>
    <xf numFmtId="0" fontId="12" fillId="27" borderId="0" applyNumberFormat="0" applyBorder="0" applyAlignment="0" applyProtection="0"/>
    <xf numFmtId="0" fontId="58" fillId="49" borderId="0" applyNumberFormat="0" applyBorder="0" applyAlignment="0" applyProtection="0"/>
    <xf numFmtId="0" fontId="12" fillId="31" borderId="0" applyNumberFormat="0" applyBorder="0" applyAlignment="0" applyProtection="0"/>
    <xf numFmtId="0" fontId="58" fillId="50" borderId="0" applyNumberFormat="0" applyBorder="0" applyAlignment="0" applyProtection="0"/>
    <xf numFmtId="0" fontId="12" fillId="35" borderId="0" applyNumberFormat="0" applyBorder="0" applyAlignment="0" applyProtection="0"/>
    <xf numFmtId="0" fontId="58" fillId="51" borderId="0" applyNumberFormat="0" applyBorder="0" applyAlignment="0" applyProtection="0"/>
    <xf numFmtId="0" fontId="12" fillId="39" borderId="0" applyNumberFormat="0" applyBorder="0" applyAlignment="0" applyProtection="0"/>
    <xf numFmtId="0" fontId="58" fillId="52" borderId="0" applyNumberFormat="0" applyBorder="0" applyAlignment="0" applyProtection="0"/>
    <xf numFmtId="0" fontId="12" fillId="43" borderId="0" applyNumberFormat="0" applyBorder="0" applyAlignment="0" applyProtection="0"/>
    <xf numFmtId="0" fontId="58" fillId="53" borderId="0" applyNumberFormat="0" applyBorder="0" applyAlignment="0" applyProtection="0"/>
    <xf numFmtId="0" fontId="12" fillId="24" borderId="0" applyNumberFormat="0" applyBorder="0" applyAlignment="0" applyProtection="0"/>
    <xf numFmtId="0" fontId="58" fillId="54" borderId="0" applyNumberFormat="0" applyBorder="0" applyAlignment="0" applyProtection="0"/>
    <xf numFmtId="0" fontId="12" fillId="28" borderId="0" applyNumberFormat="0" applyBorder="0" applyAlignment="0" applyProtection="0"/>
    <xf numFmtId="0" fontId="58" fillId="55" borderId="0" applyNumberFormat="0" applyBorder="0" applyAlignment="0" applyProtection="0"/>
    <xf numFmtId="0" fontId="12" fillId="32" borderId="0" applyNumberFormat="0" applyBorder="0" applyAlignment="0" applyProtection="0"/>
    <xf numFmtId="0" fontId="58" fillId="50" borderId="0" applyNumberFormat="0" applyBorder="0" applyAlignment="0" applyProtection="0"/>
    <xf numFmtId="0" fontId="12" fillId="36" borderId="0" applyNumberFormat="0" applyBorder="0" applyAlignment="0" applyProtection="0"/>
    <xf numFmtId="0" fontId="58" fillId="53" borderId="0" applyNumberFormat="0" applyBorder="0" applyAlignment="0" applyProtection="0"/>
    <xf numFmtId="0" fontId="12" fillId="40" borderId="0" applyNumberFormat="0" applyBorder="0" applyAlignment="0" applyProtection="0"/>
    <xf numFmtId="0" fontId="58" fillId="56" borderId="0" applyNumberFormat="0" applyBorder="0" applyAlignment="0" applyProtection="0"/>
    <xf numFmtId="0" fontId="12" fillId="44" borderId="0" applyNumberFormat="0" applyBorder="0" applyAlignment="0" applyProtection="0"/>
    <xf numFmtId="0" fontId="59" fillId="57" borderId="0" applyNumberFormat="0" applyBorder="0" applyAlignment="0" applyProtection="0"/>
    <xf numFmtId="0" fontId="60" fillId="25" borderId="0" applyNumberFormat="0" applyBorder="0" applyAlignment="0" applyProtection="0"/>
    <xf numFmtId="0" fontId="59" fillId="54" borderId="0" applyNumberFormat="0" applyBorder="0" applyAlignment="0" applyProtection="0"/>
    <xf numFmtId="0" fontId="60" fillId="29" borderId="0" applyNumberFormat="0" applyBorder="0" applyAlignment="0" applyProtection="0"/>
    <xf numFmtId="0" fontId="59" fillId="55" borderId="0" applyNumberFormat="0" applyBorder="0" applyAlignment="0" applyProtection="0"/>
    <xf numFmtId="0" fontId="60" fillId="33" borderId="0" applyNumberFormat="0" applyBorder="0" applyAlignment="0" applyProtection="0"/>
    <xf numFmtId="0" fontId="59" fillId="58" borderId="0" applyNumberFormat="0" applyBorder="0" applyAlignment="0" applyProtection="0"/>
    <xf numFmtId="0" fontId="60" fillId="37" borderId="0" applyNumberFormat="0" applyBorder="0" applyAlignment="0" applyProtection="0"/>
    <xf numFmtId="0" fontId="59" fillId="59" borderId="0" applyNumberFormat="0" applyBorder="0" applyAlignment="0" applyProtection="0"/>
    <xf numFmtId="0" fontId="60" fillId="41" borderId="0" applyNumberFormat="0" applyBorder="0" applyAlignment="0" applyProtection="0"/>
    <xf numFmtId="0" fontId="59" fillId="60" borderId="0" applyNumberFormat="0" applyBorder="0" applyAlignment="0" applyProtection="0"/>
    <xf numFmtId="0" fontId="60" fillId="45" borderId="0" applyNumberFormat="0" applyBorder="0" applyAlignment="0" applyProtection="0"/>
    <xf numFmtId="0" fontId="59" fillId="61" borderId="0" applyNumberFormat="0" applyBorder="0" applyAlignment="0" applyProtection="0"/>
    <xf numFmtId="0" fontId="60" fillId="22" borderId="0" applyNumberFormat="0" applyBorder="0" applyAlignment="0" applyProtection="0"/>
    <xf numFmtId="0" fontId="59" fillId="62" borderId="0" applyNumberFormat="0" applyBorder="0" applyAlignment="0" applyProtection="0"/>
    <xf numFmtId="0" fontId="60" fillId="26" borderId="0" applyNumberFormat="0" applyBorder="0" applyAlignment="0" applyProtection="0"/>
    <xf numFmtId="0" fontId="59" fillId="63" borderId="0" applyNumberFormat="0" applyBorder="0" applyAlignment="0" applyProtection="0"/>
    <xf numFmtId="0" fontId="60" fillId="30" borderId="0" applyNumberFormat="0" applyBorder="0" applyAlignment="0" applyProtection="0"/>
    <xf numFmtId="0" fontId="59" fillId="58" borderId="0" applyNumberFormat="0" applyBorder="0" applyAlignment="0" applyProtection="0"/>
    <xf numFmtId="0" fontId="60" fillId="34" borderId="0" applyNumberFormat="0" applyBorder="0" applyAlignment="0" applyProtection="0"/>
    <xf numFmtId="0" fontId="59" fillId="59" borderId="0" applyNumberFormat="0" applyBorder="0" applyAlignment="0" applyProtection="0"/>
    <xf numFmtId="0" fontId="60" fillId="38" borderId="0" applyNumberFormat="0" applyBorder="0" applyAlignment="0" applyProtection="0"/>
    <xf numFmtId="0" fontId="59" fillId="64" borderId="0" applyNumberFormat="0" applyBorder="0" applyAlignment="0" applyProtection="0"/>
    <xf numFmtId="0" fontId="60" fillId="42"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4" fillId="19" borderId="39" applyNumberFormat="0" applyAlignment="0" applyProtection="0"/>
    <xf numFmtId="0" fontId="65" fillId="0" borderId="50" applyNumberFormat="0" applyFill="0" applyAlignment="0" applyProtection="0"/>
    <xf numFmtId="0" fontId="66" fillId="0" borderId="41" applyNumberFormat="0" applyFill="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12" fillId="21" borderId="43"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8" fillId="18" borderId="39" applyNumberFormat="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69" fillId="48" borderId="0" applyNumberFormat="0" applyBorder="0" applyAlignment="0" applyProtection="0"/>
    <xf numFmtId="0" fontId="70" fillId="16" borderId="0" applyNumberFormat="0" applyBorder="0" applyAlignment="0" applyProtection="0"/>
    <xf numFmtId="0" fontId="71" fillId="0" borderId="0" applyNumberForma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2" fillId="67" borderId="0" applyNumberFormat="0" applyBorder="0" applyAlignment="0" applyProtection="0"/>
    <xf numFmtId="0" fontId="73"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3" fillId="0" borderId="0"/>
    <xf numFmtId="0" fontId="74" fillId="0" borderId="0"/>
    <xf numFmtId="0" fontId="12" fillId="0" borderId="0"/>
    <xf numFmtId="0" fontId="12" fillId="0" borderId="0"/>
    <xf numFmtId="0" fontId="3" fillId="0" borderId="0"/>
    <xf numFmtId="0" fontId="2" fillId="0" borderId="0"/>
    <xf numFmtId="0" fontId="12" fillId="0" borderId="0"/>
    <xf numFmtId="0" fontId="12" fillId="0" borderId="0"/>
    <xf numFmtId="0" fontId="3" fillId="0" borderId="0"/>
    <xf numFmtId="0" fontId="12" fillId="0" borderId="0"/>
    <xf numFmtId="0" fontId="2" fillId="0" borderId="0"/>
    <xf numFmtId="0" fontId="2" fillId="0" borderId="0"/>
    <xf numFmtId="0" fontId="12" fillId="0" borderId="0"/>
    <xf numFmtId="0" fontId="12" fillId="0" borderId="0"/>
    <xf numFmtId="0" fontId="3" fillId="0" borderId="0"/>
    <xf numFmtId="0" fontId="12" fillId="0" borderId="0"/>
    <xf numFmtId="0" fontId="3"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76" fillId="49" borderId="0" applyNumberFormat="0" applyBorder="0" applyAlignment="0" applyProtection="0"/>
    <xf numFmtId="0" fontId="77" fillId="15" borderId="0" applyNumberFormat="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9" fillId="19" borderId="40"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3" applyNumberFormat="0" applyFill="0" applyAlignment="0" applyProtection="0"/>
    <xf numFmtId="0" fontId="83" fillId="0" borderId="53" applyNumberFormat="0" applyFill="0" applyAlignment="0" applyProtection="0"/>
    <xf numFmtId="0" fontId="84" fillId="0" borderId="36"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6" fillId="0" borderId="37" applyNumberFormat="0" applyFill="0" applyAlignment="0" applyProtection="0"/>
    <xf numFmtId="0" fontId="87" fillId="0" borderId="55" applyNumberFormat="0" applyFill="0" applyAlignment="0" applyProtection="0"/>
    <xf numFmtId="0" fontId="88" fillId="0" borderId="3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7" fillId="0" borderId="44" applyNumberFormat="0" applyFill="0" applyAlignment="0" applyProtection="0"/>
    <xf numFmtId="0" fontId="90" fillId="68" borderId="57" applyNumberFormat="0" applyAlignment="0" applyProtection="0"/>
    <xf numFmtId="0" fontId="91" fillId="20" borderId="42" applyNumberFormat="0" applyAlignment="0" applyProtection="0"/>
    <xf numFmtId="0" fontId="71" fillId="0" borderId="0" applyNumberFormat="0" applyFill="0" applyBorder="0" applyAlignment="0" applyProtection="0"/>
    <xf numFmtId="0" fontId="12" fillId="0" borderId="0"/>
    <xf numFmtId="0" fontId="3" fillId="0" borderId="0"/>
    <xf numFmtId="0" fontId="2" fillId="0" borderId="0"/>
    <xf numFmtId="0" fontId="2" fillId="0" borderId="0"/>
    <xf numFmtId="0" fontId="2" fillId="0" borderId="0"/>
    <xf numFmtId="0" fontId="2" fillId="0" borderId="0"/>
    <xf numFmtId="0" fontId="3" fillId="0" borderId="0"/>
    <xf numFmtId="0" fontId="95" fillId="0" borderId="0" applyNumberForma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3" fillId="0" borderId="0"/>
    <xf numFmtId="0" fontId="87" fillId="0" borderId="66" applyNumberFormat="0" applyFill="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12" fillId="21" borderId="43"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2" fillId="0" borderId="0"/>
    <xf numFmtId="0" fontId="78" fillId="65" borderId="52" applyNumberFormat="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3"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49" fillId="0" borderId="0"/>
    <xf numFmtId="0" fontId="75" fillId="0" borderId="0"/>
    <xf numFmtId="0" fontId="75" fillId="0" borderId="0"/>
    <xf numFmtId="44" fontId="2" fillId="0" borderId="0" applyFon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0" fontId="96" fillId="0" borderId="0" applyNumberFormat="0" applyFill="0" applyBorder="0" applyAlignment="0" applyProtection="0"/>
    <xf numFmtId="0" fontId="2" fillId="0" borderId="0"/>
    <xf numFmtId="164"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49" fillId="0" borderId="0"/>
    <xf numFmtId="0" fontId="2" fillId="0" borderId="0"/>
    <xf numFmtId="164" fontId="3" fillId="0" borderId="0" applyFont="0" applyFill="0" applyBorder="0" applyAlignment="0" applyProtection="0"/>
    <xf numFmtId="0" fontId="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2" fillId="0" borderId="0"/>
    <xf numFmtId="0" fontId="2" fillId="0" borderId="0"/>
    <xf numFmtId="0" fontId="2" fillId="0" borderId="0"/>
    <xf numFmtId="170" fontId="96" fillId="0" borderId="23">
      <alignment horizontal="center" vertical="center" wrapText="1"/>
    </xf>
    <xf numFmtId="0" fontId="1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xf numFmtId="0" fontId="12" fillId="0" borderId="0"/>
    <xf numFmtId="0" fontId="2" fillId="0" borderId="0"/>
    <xf numFmtId="0" fontId="2" fillId="0" borderId="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5" fillId="0" borderId="50" applyNumberFormat="0" applyFill="0" applyAlignment="0" applyProtection="0"/>
    <xf numFmtId="0" fontId="65" fillId="0" borderId="50" applyNumberFormat="0" applyFill="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9" fillId="48" borderId="0" applyNumberFormat="0" applyBorder="0" applyAlignment="0" applyProtection="0"/>
    <xf numFmtId="0" fontId="69" fillId="48"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72" fillId="67" borderId="0" applyNumberFormat="0" applyBorder="0" applyAlignment="0" applyProtection="0"/>
    <xf numFmtId="0" fontId="72" fillId="67" borderId="0" applyNumberFormat="0" applyBorder="0" applyAlignment="0" applyProtection="0"/>
    <xf numFmtId="0" fontId="3" fillId="0" borderId="0"/>
    <xf numFmtId="0" fontId="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53" applyNumberFormat="0" applyFill="0" applyAlignment="0" applyProtection="0"/>
    <xf numFmtId="0" fontId="83" fillId="0" borderId="53"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7" fillId="0" borderId="66" applyNumberFormat="0" applyFill="0" applyAlignment="0" applyProtection="0"/>
    <xf numFmtId="0" fontId="87" fillId="0" borderId="66"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90" fillId="68" borderId="57" applyNumberFormat="0" applyAlignment="0" applyProtection="0"/>
    <xf numFmtId="0" fontId="90" fillId="68" borderId="57" applyNumberFormat="0" applyAlignment="0" applyProtection="0"/>
    <xf numFmtId="0" fontId="3" fillId="0" borderId="0"/>
    <xf numFmtId="0" fontId="12" fillId="0" borderId="0"/>
    <xf numFmtId="0" fontId="5" fillId="0" borderId="0"/>
    <xf numFmtId="0" fontId="5" fillId="0" borderId="0"/>
    <xf numFmtId="0" fontId="5" fillId="0" borderId="0"/>
    <xf numFmtId="0" fontId="12" fillId="0" borderId="0"/>
    <xf numFmtId="0" fontId="12" fillId="0" borderId="0"/>
    <xf numFmtId="0" fontId="3" fillId="0" borderId="0"/>
    <xf numFmtId="0" fontId="5" fillId="0" borderId="0"/>
    <xf numFmtId="0" fontId="3" fillId="0" borderId="0"/>
    <xf numFmtId="0" fontId="5" fillId="0" borderId="0"/>
    <xf numFmtId="0" fontId="5" fillId="0" borderId="0"/>
    <xf numFmtId="0" fontId="63" fillId="65" borderId="49" applyNumberFormat="0" applyAlignment="0" applyProtection="0"/>
    <xf numFmtId="0" fontId="3" fillId="66" borderId="51" applyNumberFormat="0" applyFont="0" applyAlignment="0" applyProtection="0"/>
    <xf numFmtId="0" fontId="67" fillId="52" borderId="49" applyNumberFormat="0" applyAlignment="0" applyProtection="0"/>
    <xf numFmtId="0" fontId="78" fillId="65" borderId="52" applyNumberFormat="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12" fillId="0" borderId="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12" fillId="0" borderId="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21" borderId="43" applyNumberFormat="0" applyFont="0" applyAlignment="0" applyProtection="0"/>
    <xf numFmtId="164" fontId="12" fillId="0" borderId="0" applyFont="0" applyFill="0" applyBorder="0" applyAlignment="0" applyProtection="0"/>
    <xf numFmtId="0" fontId="12" fillId="0" borderId="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63" fillId="65" borderId="49" applyNumberForma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3" fillId="66" borderId="51" applyNumberFormat="0" applyFon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67" fillId="52" borderId="49"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78" fillId="65" borderId="52" applyNumberFormat="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0" fontId="89" fillId="0" borderId="56" applyNumberFormat="0" applyFill="0" applyAlignment="0" applyProtection="0"/>
    <xf numFmtId="170" fontId="96" fillId="0" borderId="23">
      <alignment horizontal="center" vertical="center" wrapText="1"/>
    </xf>
    <xf numFmtId="0" fontId="12" fillId="0" borderId="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21" borderId="43"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44" fontId="2" fillId="0" borderId="0" applyFont="0" applyFill="0" applyBorder="0" applyAlignment="0" applyProtection="0"/>
    <xf numFmtId="0" fontId="87" fillId="0" borderId="69" applyNumberFormat="0" applyFill="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63" fillId="65" borderId="76" applyNumberForma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3" fillId="66" borderId="77" applyNumberFormat="0" applyFon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67" fillId="52" borderId="76"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78" fillId="65" borderId="78" applyNumberFormat="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xf numFmtId="0" fontId="89" fillId="0" borderId="79" applyNumberFormat="0" applyFill="0" applyAlignment="0" applyProtection="0"/>
  </cellStyleXfs>
  <cellXfs count="594">
    <xf numFmtId="0" fontId="0" fillId="0" borderId="0" xfId="0"/>
    <xf numFmtId="0" fontId="6" fillId="0" borderId="0" xfId="0" applyFont="1"/>
    <xf numFmtId="165" fontId="3" fillId="0" borderId="1" xfId="0" applyNumberFormat="1" applyFont="1" applyBorder="1" applyAlignment="1">
      <alignment horizontal="center"/>
    </xf>
    <xf numFmtId="0" fontId="3" fillId="0" borderId="1" xfId="0" applyFont="1" applyBorder="1"/>
    <xf numFmtId="0" fontId="3" fillId="0" borderId="0" xfId="0" applyFont="1"/>
    <xf numFmtId="0" fontId="0" fillId="0" borderId="0" xfId="0" applyAlignment="1">
      <alignment vertical="center"/>
    </xf>
    <xf numFmtId="0" fontId="16"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6" fillId="0" borderId="1" xfId="0" applyFont="1" applyBorder="1"/>
    <xf numFmtId="0" fontId="15" fillId="6" borderId="12" xfId="0" applyNumberFormat="1" applyFont="1" applyFill="1" applyBorder="1" applyAlignment="1" applyProtection="1">
      <alignment vertical="center" wrapText="1"/>
      <protection locked="0"/>
    </xf>
    <xf numFmtId="0" fontId="43" fillId="13" borderId="32" xfId="0" applyFont="1" applyFill="1" applyBorder="1" applyAlignment="1" applyProtection="1">
      <alignment horizontal="center" vertical="center" wrapText="1"/>
    </xf>
    <xf numFmtId="0" fontId="43" fillId="13" borderId="28" xfId="0" applyFont="1" applyFill="1" applyBorder="1" applyAlignment="1" applyProtection="1">
      <alignment horizontal="center" vertical="center" wrapText="1"/>
    </xf>
    <xf numFmtId="0" fontId="43" fillId="13" borderId="33" xfId="0" applyFont="1" applyFill="1" applyBorder="1" applyAlignment="1" applyProtection="1">
      <alignment horizontal="center" vertical="center" wrapText="1"/>
    </xf>
    <xf numFmtId="0" fontId="5" fillId="46" borderId="14"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0" fillId="0" borderId="0" xfId="0" applyFill="1"/>
    <xf numFmtId="0" fontId="48" fillId="0" borderId="0" xfId="0" applyFont="1" applyFill="1" applyAlignment="1" applyProtection="1">
      <alignment horizontal="left" vertical="center"/>
    </xf>
    <xf numFmtId="0" fontId="57" fillId="0" borderId="0" xfId="0" applyFont="1" applyFill="1" applyProtection="1"/>
    <xf numFmtId="0" fontId="54" fillId="0" borderId="0" xfId="0" applyFont="1" applyFill="1" applyBorder="1" applyAlignment="1" applyProtection="1">
      <alignment vertical="top" wrapText="1"/>
    </xf>
    <xf numFmtId="0" fontId="0" fillId="0" borderId="0" xfId="0" applyFill="1" applyAlignment="1" applyProtection="1">
      <alignment horizontal="left" vertical="center"/>
    </xf>
    <xf numFmtId="0" fontId="38" fillId="0" borderId="0" xfId="0" applyFont="1" applyFill="1" applyBorder="1" applyAlignment="1" applyProtection="1">
      <alignment vertical="center"/>
    </xf>
    <xf numFmtId="169" fontId="5" fillId="6" borderId="14" xfId="4" applyNumberFormat="1" applyFont="1" applyFill="1" applyBorder="1" applyProtection="1">
      <protection locked="0"/>
    </xf>
    <xf numFmtId="169" fontId="5" fillId="6" borderId="14" xfId="4" applyNumberFormat="1" applyFont="1" applyFill="1" applyBorder="1" applyAlignment="1" applyProtection="1">
      <alignment horizontal="center"/>
      <protection locked="0"/>
    </xf>
    <xf numFmtId="10" fontId="5" fillId="6" borderId="14" xfId="5" applyNumberFormat="1" applyFont="1" applyFill="1" applyBorder="1" applyAlignment="1" applyProtection="1">
      <alignment horizontal="center"/>
      <protection locked="0"/>
    </xf>
    <xf numFmtId="44" fontId="15" fillId="6" borderId="11" xfId="0" applyNumberFormat="1" applyFont="1" applyFill="1" applyBorder="1" applyAlignment="1" applyProtection="1">
      <alignment horizontal="center" vertical="center" wrapText="1"/>
      <protection locked="0"/>
    </xf>
    <xf numFmtId="44" fontId="15" fillId="6" borderId="14" xfId="0" applyNumberFormat="1"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protection locked="0"/>
    </xf>
    <xf numFmtId="0" fontId="5" fillId="46" borderId="35" xfId="0" applyFont="1" applyFill="1" applyBorder="1" applyAlignment="1" applyProtection="1">
      <alignment vertical="center"/>
    </xf>
    <xf numFmtId="0" fontId="5" fillId="46" borderId="48" xfId="0" applyFont="1" applyFill="1" applyBorder="1" applyAlignment="1" applyProtection="1">
      <alignment vertical="center"/>
    </xf>
    <xf numFmtId="0" fontId="48" fillId="0" borderId="0" xfId="0" applyFont="1" applyFill="1" applyAlignment="1" applyProtection="1">
      <alignment vertical="center"/>
    </xf>
    <xf numFmtId="0" fontId="5" fillId="0" borderId="0" xfId="0" applyFont="1" applyFill="1" applyAlignment="1" applyProtection="1">
      <alignment vertical="center"/>
    </xf>
    <xf numFmtId="0" fontId="15" fillId="0" borderId="0" xfId="0" applyFont="1" applyFill="1" applyAlignment="1" applyProtection="1">
      <alignment vertical="center"/>
    </xf>
    <xf numFmtId="0" fontId="15" fillId="0" borderId="0" xfId="0" applyFont="1" applyFill="1" applyProtection="1"/>
    <xf numFmtId="0" fontId="29" fillId="0" borderId="0" xfId="0" applyFont="1" applyFill="1" applyAlignment="1" applyProtection="1">
      <alignment vertical="center"/>
    </xf>
    <xf numFmtId="166" fontId="3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3" fillId="0" borderId="0" xfId="0" applyFont="1" applyFill="1" applyBorder="1" applyAlignment="1" applyProtection="1">
      <alignment vertical="center"/>
    </xf>
    <xf numFmtId="0" fontId="56" fillId="0" borderId="0" xfId="0" applyFont="1" applyFill="1" applyBorder="1" applyAlignment="1" applyProtection="1">
      <alignment vertical="top" wrapText="1"/>
    </xf>
    <xf numFmtId="0" fontId="38" fillId="0" borderId="28" xfId="0" applyFont="1" applyFill="1" applyBorder="1" applyAlignment="1" applyProtection="1">
      <alignment horizontal="center" vertical="center" wrapText="1"/>
    </xf>
    <xf numFmtId="0" fontId="0" fillId="0" borderId="0" xfId="0" applyFill="1" applyBorder="1" applyProtection="1"/>
    <xf numFmtId="0" fontId="0" fillId="0" borderId="0" xfId="0"/>
    <xf numFmtId="0" fontId="5" fillId="46" borderId="28" xfId="0" applyFont="1" applyFill="1" applyBorder="1" applyAlignment="1" applyProtection="1">
      <alignment vertical="center"/>
    </xf>
    <xf numFmtId="0" fontId="0" fillId="0" borderId="0" xfId="0" applyFill="1" applyProtection="1"/>
    <xf numFmtId="44" fontId="33" fillId="6" borderId="14" xfId="0" applyNumberFormat="1" applyFont="1" applyFill="1" applyBorder="1" applyAlignment="1" applyProtection="1">
      <alignment horizontal="center" vertical="center"/>
      <protection locked="0"/>
    </xf>
    <xf numFmtId="44" fontId="15" fillId="6" borderId="14" xfId="1" applyNumberFormat="1" applyFont="1" applyFill="1" applyBorder="1" applyAlignment="1" applyProtection="1">
      <alignment horizontal="center" vertical="center" wrapText="1" shrinkToFit="1"/>
      <protection locked="0"/>
    </xf>
    <xf numFmtId="166" fontId="27" fillId="0" borderId="14" xfId="0" applyNumberFormat="1" applyFont="1" applyFill="1" applyBorder="1" applyProtection="1"/>
    <xf numFmtId="0" fontId="25" fillId="0" borderId="0" xfId="0" applyFont="1" applyFill="1" applyAlignment="1" applyProtection="1">
      <alignment vertical="center" textRotation="90"/>
    </xf>
    <xf numFmtId="0" fontId="0" fillId="0" borderId="0" xfId="0"/>
    <xf numFmtId="0" fontId="3" fillId="0" borderId="68" xfId="702" applyNumberFormat="1" applyFont="1" applyFill="1" applyBorder="1" applyAlignment="1" applyProtection="1">
      <alignment vertical="center" wrapText="1"/>
    </xf>
    <xf numFmtId="0" fontId="6" fillId="0" borderId="0" xfId="0" applyFont="1" applyAlignment="1">
      <alignment vertical="center"/>
    </xf>
    <xf numFmtId="167" fontId="15" fillId="6" borderId="13" xfId="0" applyNumberFormat="1" applyFont="1" applyFill="1" applyBorder="1" applyAlignment="1" applyProtection="1">
      <alignment horizontal="center" vertical="center" wrapText="1" shrinkToFit="1"/>
      <protection locked="0"/>
    </xf>
    <xf numFmtId="0" fontId="46" fillId="0" borderId="0" xfId="0" applyFont="1" applyProtection="1"/>
    <xf numFmtId="0" fontId="16" fillId="11" borderId="14" xfId="0" applyFont="1" applyFill="1" applyBorder="1" applyAlignment="1" applyProtection="1">
      <alignment horizontal="center" vertical="center"/>
    </xf>
    <xf numFmtId="0" fontId="12" fillId="0" borderId="0" xfId="0" applyFont="1" applyFill="1" applyAlignment="1" applyProtection="1">
      <alignment horizontal="center"/>
    </xf>
    <xf numFmtId="0" fontId="15" fillId="6" borderId="14" xfId="0" applyNumberFormat="1" applyFont="1" applyFill="1" applyBorder="1" applyAlignment="1" applyProtection="1">
      <alignment horizontal="left" vertical="center" wrapText="1" indent="2" shrinkToFit="1"/>
      <protection locked="0"/>
    </xf>
    <xf numFmtId="0" fontId="15" fillId="6" borderId="65" xfId="0" applyFont="1" applyFill="1" applyBorder="1" applyAlignment="1" applyProtection="1">
      <alignment horizontal="left" wrapText="1" indent="2"/>
      <protection locked="0"/>
    </xf>
    <xf numFmtId="0" fontId="15" fillId="6" borderId="14" xfId="0" applyFont="1" applyFill="1" applyBorder="1" applyAlignment="1" applyProtection="1">
      <alignment horizontal="left" wrapText="1" indent="2"/>
      <protection locked="0"/>
    </xf>
    <xf numFmtId="0" fontId="4" fillId="2" borderId="1" xfId="2" applyNumberFormat="1" applyFont="1" applyFill="1" applyBorder="1" applyAlignment="1" applyProtection="1">
      <alignment horizontal="center" vertical="center" wrapText="1"/>
    </xf>
    <xf numFmtId="0" fontId="7" fillId="0" borderId="0" xfId="0" applyFont="1" applyAlignment="1">
      <alignment horizontal="center" vertical="center"/>
    </xf>
    <xf numFmtId="0" fontId="99" fillId="0" borderId="0" xfId="0" applyFont="1" applyAlignment="1">
      <alignment vertical="center"/>
    </xf>
    <xf numFmtId="167" fontId="15" fillId="6" borderId="14" xfId="0" applyNumberFormat="1" applyFont="1" applyFill="1" applyBorder="1" applyAlignment="1" applyProtection="1">
      <alignment horizontal="center" vertical="center" wrapText="1" shrinkToFit="1"/>
      <protection locked="0"/>
    </xf>
    <xf numFmtId="167" fontId="15" fillId="6" borderId="65" xfId="0" applyNumberFormat="1" applyFont="1" applyFill="1" applyBorder="1" applyAlignment="1" applyProtection="1">
      <alignment horizontal="center" wrapText="1"/>
      <protection locked="0"/>
    </xf>
    <xf numFmtId="167" fontId="15" fillId="6" borderId="14" xfId="0" applyNumberFormat="1" applyFont="1" applyFill="1" applyBorder="1" applyAlignment="1" applyProtection="1">
      <alignment horizontal="center" wrapText="1"/>
      <protection locked="0"/>
    </xf>
    <xf numFmtId="0" fontId="15" fillId="0" borderId="0" xfId="0" applyFont="1" applyFill="1" applyBorder="1" applyAlignment="1" applyProtection="1">
      <alignment horizontal="left" vertical="center" wrapText="1" indent="3"/>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left" vertical="center" wrapText="1" indent="1"/>
    </xf>
    <xf numFmtId="0" fontId="18" fillId="0" borderId="0" xfId="0" applyFont="1" applyFill="1" applyBorder="1" applyAlignment="1" applyProtection="1">
      <alignment horizontal="left" vertical="center" wrapText="1" indent="1"/>
    </xf>
    <xf numFmtId="0" fontId="4" fillId="13" borderId="71" xfId="2" applyNumberFormat="1" applyFont="1" applyFill="1" applyBorder="1" applyAlignment="1" applyProtection="1">
      <alignment horizontal="center" vertical="center" wrapText="1"/>
    </xf>
    <xf numFmtId="10" fontId="44" fillId="5" borderId="14" xfId="5" applyNumberFormat="1" applyFont="1" applyFill="1" applyBorder="1" applyAlignment="1" applyProtection="1">
      <alignment horizontal="center" vertical="center"/>
      <protection locked="0"/>
    </xf>
    <xf numFmtId="14" fontId="16" fillId="0" borderId="0" xfId="0" applyNumberFormat="1" applyFont="1" applyFill="1" applyBorder="1" applyAlignment="1" applyProtection="1">
      <alignment horizontal="left" vertical="center"/>
    </xf>
    <xf numFmtId="0" fontId="0" fillId="0" borderId="0" xfId="0" applyAlignment="1" applyProtection="1"/>
    <xf numFmtId="0" fontId="0" fillId="0" borderId="0" xfId="0" applyAlignment="1">
      <alignment horizontal="center"/>
    </xf>
    <xf numFmtId="0" fontId="27" fillId="0" borderId="0" xfId="0" applyFont="1" applyFill="1" applyAlignment="1" applyProtection="1">
      <alignment horizontal="lef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0" fillId="0" borderId="0" xfId="0"/>
    <xf numFmtId="0" fontId="15" fillId="6" borderId="11" xfId="1" applyNumberFormat="1" applyFont="1" applyFill="1" applyBorder="1" applyAlignment="1" applyProtection="1">
      <alignment horizontal="center" vertical="center" wrapText="1"/>
      <protection locked="0"/>
    </xf>
    <xf numFmtId="0" fontId="15" fillId="6" borderId="14" xfId="1"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xf>
    <xf numFmtId="0" fontId="12" fillId="3" borderId="0" xfId="0" applyFont="1" applyFill="1" applyAlignment="1" applyProtection="1">
      <alignment vertical="center"/>
    </xf>
    <xf numFmtId="0" fontId="16" fillId="4" borderId="12"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44" fontId="16" fillId="0" borderId="0" xfId="0" applyNumberFormat="1" applyFont="1" applyFill="1" applyBorder="1" applyAlignment="1" applyProtection="1">
      <alignment vertical="center"/>
    </xf>
    <xf numFmtId="0" fontId="12" fillId="0" borderId="0" xfId="0" applyFont="1" applyFill="1" applyBorder="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49" fontId="5" fillId="3" borderId="0" xfId="0" applyNumberFormat="1" applyFont="1" applyFill="1" applyAlignment="1" applyProtection="1">
      <alignment horizontal="left" vertical="center" indent="1"/>
    </xf>
    <xf numFmtId="49" fontId="5" fillId="3" borderId="0" xfId="0" applyNumberFormat="1" applyFont="1" applyFill="1" applyAlignment="1" applyProtection="1">
      <alignment horizontal="left" vertical="center" indent="2"/>
    </xf>
    <xf numFmtId="0" fontId="15" fillId="6" borderId="11" xfId="1" applyNumberFormat="1" applyFont="1" applyFill="1" applyBorder="1" applyAlignment="1" applyProtection="1">
      <alignment horizontal="left" vertical="center" wrapText="1" indent="1"/>
      <protection locked="0"/>
    </xf>
    <xf numFmtId="0" fontId="15" fillId="6" borderId="14" xfId="1" applyNumberFormat="1" applyFont="1" applyFill="1" applyBorder="1" applyAlignment="1" applyProtection="1">
      <alignment horizontal="left" vertical="center" wrapText="1" indent="1"/>
      <protection locked="0"/>
    </xf>
    <xf numFmtId="0" fontId="15" fillId="0" borderId="0" xfId="0" applyFont="1" applyFill="1" applyBorder="1" applyAlignment="1" applyProtection="1">
      <alignment vertical="center"/>
    </xf>
    <xf numFmtId="44" fontId="33" fillId="6" borderId="14"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2" fillId="0" borderId="0" xfId="0" applyFont="1" applyFill="1" applyAlignment="1" applyProtection="1">
      <alignment horizontal="left" vertical="center" indent="1"/>
    </xf>
    <xf numFmtId="0" fontId="98" fillId="0" borderId="0" xfId="0" applyFont="1" applyFill="1" applyAlignment="1" applyProtection="1">
      <alignment horizontal="left" vertical="center" indent="1"/>
    </xf>
    <xf numFmtId="0" fontId="16" fillId="11" borderId="31"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27" fillId="0" borderId="0" xfId="0" applyFont="1" applyFill="1" applyBorder="1" applyAlignment="1" applyProtection="1">
      <alignment horizontal="left" vertical="center" indent="1"/>
    </xf>
    <xf numFmtId="0" fontId="16" fillId="4" borderId="10" xfId="0" applyFont="1" applyFill="1" applyBorder="1" applyAlignment="1" applyProtection="1">
      <alignment horizontal="center" vertical="center"/>
    </xf>
    <xf numFmtId="0" fontId="16" fillId="0" borderId="0" xfId="0" applyFont="1" applyProtection="1"/>
    <xf numFmtId="44" fontId="37" fillId="4" borderId="27" xfId="0" applyNumberFormat="1" applyFont="1" applyFill="1" applyBorder="1" applyAlignment="1" applyProtection="1">
      <alignment vertical="center"/>
    </xf>
    <xf numFmtId="14" fontId="27" fillId="5" borderId="13" xfId="0" applyNumberFormat="1" applyFont="1" applyFill="1" applyBorder="1" applyAlignment="1" applyProtection="1">
      <alignment horizontal="left" vertical="center" indent="1"/>
      <protection locked="0"/>
    </xf>
    <xf numFmtId="0" fontId="15" fillId="6" borderId="14" xfId="0" applyNumberFormat="1" applyFont="1" applyFill="1" applyBorder="1" applyAlignment="1" applyProtection="1">
      <alignment horizontal="center" vertical="center" wrapText="1"/>
      <protection locked="0"/>
    </xf>
    <xf numFmtId="14" fontId="15" fillId="6" borderId="14" xfId="1" applyNumberFormat="1" applyFont="1" applyFill="1" applyBorder="1" applyAlignment="1" applyProtection="1">
      <alignment horizontal="center" vertical="center" wrapText="1" shrinkToFit="1"/>
      <protection locked="0"/>
    </xf>
    <xf numFmtId="0" fontId="12" fillId="0" borderId="0" xfId="0" applyFont="1" applyFill="1" applyProtection="1"/>
    <xf numFmtId="0" fontId="15" fillId="6" borderId="14" xfId="0" applyNumberFormat="1" applyFont="1" applyFill="1" applyBorder="1" applyAlignment="1" applyProtection="1">
      <alignment horizontal="left" vertical="center" wrapText="1" indent="1" shrinkToFit="1"/>
      <protection locked="0"/>
    </xf>
    <xf numFmtId="0" fontId="5" fillId="46" borderId="32" xfId="0" applyFont="1" applyFill="1" applyBorder="1" applyAlignment="1" applyProtection="1">
      <alignment vertical="center"/>
    </xf>
    <xf numFmtId="0" fontId="5" fillId="0" borderId="0" xfId="0" applyFont="1" applyFill="1" applyProtection="1"/>
    <xf numFmtId="0" fontId="5" fillId="11" borderId="11" xfId="0" applyFont="1" applyFill="1" applyBorder="1" applyAlignment="1" applyProtection="1">
      <alignment horizontal="center" vertical="center" wrapText="1"/>
    </xf>
    <xf numFmtId="0" fontId="0" fillId="0" borderId="0" xfId="0" applyFill="1" applyProtection="1"/>
    <xf numFmtId="1" fontId="48" fillId="0" borderId="0" xfId="0" applyNumberFormat="1" applyFont="1" applyFill="1" applyAlignment="1" applyProtection="1">
      <alignment horizontal="left" vertical="center"/>
    </xf>
    <xf numFmtId="0" fontId="15" fillId="6" borderId="14" xfId="0" applyFont="1" applyFill="1" applyBorder="1" applyAlignment="1" applyProtection="1">
      <alignment horizontal="center"/>
      <protection locked="0"/>
    </xf>
    <xf numFmtId="166" fontId="27" fillId="3" borderId="19" xfId="0" applyNumberFormat="1" applyFont="1" applyFill="1" applyBorder="1" applyAlignment="1" applyProtection="1">
      <alignment vertical="center"/>
    </xf>
    <xf numFmtId="44" fontId="27" fillId="3" borderId="22" xfId="0" applyNumberFormat="1" applyFont="1" applyFill="1" applyBorder="1" applyAlignment="1" applyProtection="1">
      <alignment vertical="center"/>
    </xf>
    <xf numFmtId="0" fontId="15" fillId="6" borderId="12" xfId="0" applyNumberFormat="1" applyFont="1" applyFill="1" applyBorder="1" applyAlignment="1" applyProtection="1">
      <alignment horizontal="left" vertical="center" wrapText="1" indent="1"/>
      <protection locked="0"/>
    </xf>
    <xf numFmtId="0" fontId="15" fillId="6" borderId="14" xfId="0" applyNumberFormat="1" applyFont="1" applyFill="1" applyBorder="1" applyAlignment="1" applyProtection="1">
      <alignment horizontal="left" vertical="center" wrapText="1" indent="1"/>
      <protection locked="0"/>
    </xf>
    <xf numFmtId="0" fontId="15" fillId="6" borderId="11" xfId="0" applyNumberFormat="1" applyFont="1" applyFill="1" applyBorder="1" applyAlignment="1" applyProtection="1">
      <alignment horizontal="center" vertical="center" wrapText="1"/>
      <protection locked="0"/>
    </xf>
    <xf numFmtId="0" fontId="94" fillId="0" borderId="67" xfId="0" applyFont="1" applyFill="1" applyBorder="1" applyAlignment="1" applyProtection="1">
      <alignment horizontal="center" vertical="center"/>
    </xf>
    <xf numFmtId="0" fontId="16" fillId="11" borderId="10" xfId="0" applyFont="1" applyFill="1" applyBorder="1" applyAlignment="1" applyProtection="1">
      <alignment horizontal="center" vertical="center"/>
    </xf>
    <xf numFmtId="0" fontId="5" fillId="6" borderId="14" xfId="0" applyFont="1" applyFill="1" applyBorder="1" applyAlignment="1" applyProtection="1">
      <alignment horizontal="center"/>
      <protection locked="0"/>
    </xf>
    <xf numFmtId="14" fontId="5" fillId="6" borderId="58" xfId="0" applyNumberFormat="1" applyFont="1" applyFill="1" applyBorder="1" applyAlignment="1" applyProtection="1">
      <alignment horizontal="center"/>
      <protection locked="0"/>
    </xf>
    <xf numFmtId="14" fontId="5" fillId="6" borderId="14" xfId="0" applyNumberFormat="1" applyFont="1" applyFill="1" applyBorder="1" applyAlignment="1" applyProtection="1">
      <alignment horizontal="center"/>
      <protection locked="0"/>
    </xf>
    <xf numFmtId="0" fontId="15" fillId="0" borderId="0" xfId="0" applyFont="1" applyFill="1" applyAlignment="1" applyProtection="1">
      <alignment horizontal="center"/>
    </xf>
    <xf numFmtId="0" fontId="15" fillId="6" borderId="11" xfId="0" applyFont="1" applyFill="1" applyBorder="1" applyAlignment="1" applyProtection="1">
      <alignment horizontal="center" vertical="center"/>
      <protection locked="0"/>
    </xf>
    <xf numFmtId="167" fontId="33" fillId="6" borderId="14" xfId="0" applyNumberFormat="1" applyFont="1" applyFill="1" applyBorder="1" applyAlignment="1" applyProtection="1">
      <alignment horizontal="center" vertical="center"/>
      <protection locked="0"/>
    </xf>
    <xf numFmtId="14" fontId="15" fillId="6" borderId="14" xfId="0" applyNumberFormat="1" applyFont="1" applyFill="1" applyBorder="1" applyAlignment="1" applyProtection="1">
      <alignment horizontal="center" vertical="center"/>
      <protection locked="0"/>
    </xf>
    <xf numFmtId="44" fontId="15" fillId="0" borderId="0" xfId="0" applyNumberFormat="1" applyFont="1" applyFill="1" applyBorder="1" applyAlignment="1" applyProtection="1">
      <alignment horizontal="left" vertical="center" indent="2"/>
    </xf>
    <xf numFmtId="166" fontId="15" fillId="0" borderId="0" xfId="0" applyNumberFormat="1" applyFont="1" applyFill="1" applyBorder="1" applyAlignment="1" applyProtection="1">
      <alignment horizontal="left" vertical="center" indent="2"/>
    </xf>
    <xf numFmtId="0" fontId="15" fillId="0" borderId="0" xfId="0" applyFont="1" applyFill="1" applyBorder="1" applyAlignment="1" applyProtection="1">
      <alignment horizontal="center" vertical="center" wrapText="1"/>
    </xf>
    <xf numFmtId="165" fontId="29" fillId="5" borderId="11" xfId="0" applyNumberFormat="1" applyFont="1" applyFill="1" applyBorder="1" applyAlignment="1" applyProtection="1">
      <alignment horizontal="left" vertical="center" indent="1"/>
      <protection locked="0"/>
    </xf>
    <xf numFmtId="1" fontId="15" fillId="6" borderId="14" xfId="0" applyNumberFormat="1" applyFont="1" applyFill="1" applyBorder="1" applyAlignment="1" applyProtection="1">
      <alignment horizontal="center" vertical="center"/>
      <protection locked="0"/>
    </xf>
    <xf numFmtId="2" fontId="15" fillId="6" borderId="58" xfId="0" applyNumberFormat="1" applyFont="1" applyFill="1" applyBorder="1" applyAlignment="1" applyProtection="1">
      <alignment horizontal="center"/>
      <protection locked="0"/>
    </xf>
    <xf numFmtId="2" fontId="15" fillId="6" borderId="59" xfId="0" applyNumberFormat="1" applyFont="1" applyFill="1" applyBorder="1" applyAlignment="1" applyProtection="1">
      <alignment horizontal="center"/>
      <protection locked="0"/>
    </xf>
    <xf numFmtId="10" fontId="15" fillId="6" borderId="14" xfId="0" applyNumberFormat="1" applyFont="1" applyFill="1" applyBorder="1" applyAlignment="1" applyProtection="1">
      <alignment horizontal="center"/>
      <protection locked="0"/>
    </xf>
    <xf numFmtId="1" fontId="12" fillId="6" borderId="14" xfId="0" applyNumberFormat="1" applyFont="1" applyFill="1" applyBorder="1" applyAlignment="1" applyProtection="1">
      <alignment horizontal="center"/>
      <protection locked="0"/>
    </xf>
    <xf numFmtId="0" fontId="12" fillId="3" borderId="0" xfId="0" applyFont="1" applyFill="1" applyProtection="1"/>
    <xf numFmtId="0" fontId="12" fillId="0" borderId="0" xfId="0" applyFont="1" applyProtection="1"/>
    <xf numFmtId="0" fontId="5" fillId="3" borderId="0" xfId="0" applyFont="1" applyFill="1" applyAlignment="1" applyProtection="1">
      <alignment vertical="center"/>
    </xf>
    <xf numFmtId="0" fontId="5" fillId="3" borderId="0" xfId="0" applyFont="1" applyFill="1" applyAlignment="1" applyProtection="1">
      <alignment horizontal="left" vertical="center"/>
    </xf>
    <xf numFmtId="0" fontId="5" fillId="3" borderId="0" xfId="0" applyFont="1" applyFill="1" applyProtection="1"/>
    <xf numFmtId="44" fontId="16" fillId="6" borderId="63" xfId="0" applyNumberFormat="1" applyFont="1" applyFill="1" applyBorder="1" applyAlignment="1" applyProtection="1">
      <alignment horizontal="center" vertical="center"/>
      <protection locked="0"/>
    </xf>
    <xf numFmtId="44" fontId="16" fillId="6" borderId="73" xfId="0" applyNumberFormat="1" applyFont="1" applyFill="1" applyBorder="1" applyAlignment="1" applyProtection="1">
      <alignment horizontal="center" vertical="center"/>
      <protection locked="0"/>
    </xf>
    <xf numFmtId="44" fontId="16" fillId="6" borderId="64" xfId="0" applyNumberFormat="1" applyFont="1" applyFill="1" applyBorder="1" applyAlignment="1" applyProtection="1">
      <alignment horizontal="center" vertical="center"/>
      <protection locked="0"/>
    </xf>
    <xf numFmtId="0" fontId="0" fillId="0" borderId="0" xfId="0" applyProtection="1"/>
    <xf numFmtId="44" fontId="16" fillId="14" borderId="35" xfId="0" applyNumberFormat="1" applyFont="1" applyFill="1" applyBorder="1" applyAlignment="1" applyProtection="1">
      <alignment vertical="center"/>
    </xf>
    <xf numFmtId="0" fontId="12" fillId="3" borderId="0" xfId="0" applyFont="1" applyFill="1" applyBorder="1" applyProtection="1"/>
    <xf numFmtId="0" fontId="12" fillId="3" borderId="0" xfId="0" applyFont="1" applyFill="1" applyAlignment="1" applyProtection="1">
      <alignment horizontal="left" vertical="center"/>
    </xf>
    <xf numFmtId="166" fontId="27" fillId="3" borderId="24" xfId="0" applyNumberFormat="1" applyFont="1" applyFill="1" applyBorder="1" applyAlignment="1" applyProtection="1">
      <alignment vertical="center"/>
    </xf>
    <xf numFmtId="0" fontId="16" fillId="11" borderId="11" xfId="0" applyFont="1" applyFill="1" applyBorder="1" applyAlignment="1" applyProtection="1">
      <alignment horizontal="center" vertical="center" wrapText="1"/>
    </xf>
    <xf numFmtId="165" fontId="48" fillId="3" borderId="0" xfId="0" applyNumberFormat="1" applyFont="1" applyFill="1" applyAlignment="1" applyProtection="1">
      <alignment horizontal="left" vertical="center"/>
    </xf>
    <xf numFmtId="0" fontId="38" fillId="0" borderId="28" xfId="0" applyFont="1" applyFill="1" applyBorder="1" applyAlignment="1" applyProtection="1">
      <alignment horizontal="center" vertical="center"/>
    </xf>
    <xf numFmtId="0" fontId="1" fillId="6" borderId="14" xfId="0" applyFont="1" applyFill="1" applyBorder="1" applyAlignment="1" applyProtection="1">
      <alignment horizontal="left"/>
      <protection locked="0"/>
    </xf>
    <xf numFmtId="167" fontId="15" fillId="6" borderId="11" xfId="4" applyNumberFormat="1" applyFont="1" applyFill="1" applyBorder="1" applyAlignment="1" applyProtection="1">
      <alignment horizontal="center" vertical="center"/>
      <protection locked="0"/>
    </xf>
    <xf numFmtId="167" fontId="15" fillId="6" borderId="60" xfId="0" applyNumberFormat="1" applyFont="1" applyFill="1" applyBorder="1" applyAlignment="1" applyProtection="1">
      <alignment horizontal="center" vertical="center"/>
      <protection locked="0"/>
    </xf>
    <xf numFmtId="167" fontId="15" fillId="6" borderId="35" xfId="0" applyNumberFormat="1" applyFont="1" applyFill="1" applyBorder="1" applyAlignment="1" applyProtection="1">
      <alignment horizontal="center" vertical="center"/>
      <protection locked="0"/>
    </xf>
    <xf numFmtId="0" fontId="1" fillId="6" borderId="74" xfId="0" applyFont="1" applyFill="1" applyBorder="1" applyAlignment="1" applyProtection="1">
      <alignment horizontal="left" vertical="center" indent="1"/>
      <protection locked="0"/>
    </xf>
    <xf numFmtId="0" fontId="1" fillId="0" borderId="0" xfId="0" applyFont="1" applyAlignment="1">
      <alignment vertical="center" wrapText="1"/>
    </xf>
    <xf numFmtId="0" fontId="3" fillId="3" borderId="0" xfId="0" applyFont="1" applyFill="1" applyAlignment="1" applyProtection="1">
      <alignment vertical="center" wrapText="1"/>
    </xf>
    <xf numFmtId="170" fontId="1" fillId="6" borderId="58"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16" fillId="0" borderId="0" xfId="0" applyFont="1" applyAlignment="1">
      <alignment horizontal="left" wrapText="1"/>
    </xf>
    <xf numFmtId="10" fontId="15" fillId="6" borderId="14" xfId="5" applyNumberFormat="1" applyFont="1" applyFill="1" applyBorder="1" applyAlignment="1" applyProtection="1">
      <alignment horizontal="center" vertical="center"/>
      <protection locked="0"/>
    </xf>
    <xf numFmtId="167" fontId="15" fillId="6" borderId="82" xfId="0" applyNumberFormat="1" applyFont="1" applyFill="1" applyBorder="1" applyAlignment="1" applyProtection="1">
      <alignment horizontal="center" vertical="center" wrapText="1" shrinkToFit="1"/>
      <protection locked="0"/>
    </xf>
    <xf numFmtId="0" fontId="43" fillId="0" borderId="0" xfId="0" applyFont="1" applyFill="1" applyBorder="1" applyAlignment="1" applyProtection="1">
      <alignment horizontal="center" vertical="center" wrapText="1"/>
    </xf>
    <xf numFmtId="0" fontId="16" fillId="11" borderId="14" xfId="0" applyFont="1" applyFill="1" applyBorder="1" applyAlignment="1" applyProtection="1">
      <alignment horizontal="center" vertical="center" wrapText="1"/>
    </xf>
    <xf numFmtId="0" fontId="16" fillId="11" borderId="10" xfId="0" applyFont="1" applyFill="1" applyBorder="1" applyAlignment="1" applyProtection="1">
      <alignment horizontal="center" vertical="center" wrapText="1"/>
    </xf>
    <xf numFmtId="0" fontId="1" fillId="6" borderId="58" xfId="0" applyFont="1" applyFill="1" applyBorder="1" applyAlignment="1" applyProtection="1">
      <alignment horizontal="left" vertical="center" indent="1"/>
      <protection locked="0"/>
    </xf>
    <xf numFmtId="0" fontId="50" fillId="3" borderId="0" xfId="0" applyFont="1" applyFill="1" applyAlignment="1" applyProtection="1">
      <alignment horizontal="center" vertical="center" textRotation="90"/>
    </xf>
    <xf numFmtId="0" fontId="27" fillId="3" borderId="0" xfId="0" applyFont="1" applyFill="1" applyAlignment="1" applyProtection="1">
      <alignment horizontal="center" vertical="center"/>
    </xf>
    <xf numFmtId="0" fontId="48" fillId="3" borderId="0" xfId="0" applyFont="1" applyFill="1" applyAlignment="1" applyProtection="1">
      <alignment horizontal="left" vertical="center"/>
    </xf>
    <xf numFmtId="0" fontId="1" fillId="3" borderId="0" xfId="0" applyFont="1" applyFill="1" applyProtection="1"/>
    <xf numFmtId="0" fontId="15"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44" fontId="15" fillId="6" borderId="18" xfId="1" applyFont="1" applyFill="1" applyBorder="1" applyAlignment="1" applyProtection="1">
      <alignment horizontal="right" vertical="center"/>
      <protection locked="0"/>
    </xf>
    <xf numFmtId="44" fontId="15" fillId="6" borderId="21" xfId="1" applyFont="1" applyFill="1" applyBorder="1" applyAlignment="1" applyProtection="1">
      <alignment horizontal="right" vertical="center"/>
      <protection locked="0"/>
    </xf>
    <xf numFmtId="0" fontId="102" fillId="3" borderId="0" xfId="0" applyFont="1" applyFill="1" applyBorder="1" applyProtection="1"/>
    <xf numFmtId="44" fontId="15" fillId="3" borderId="0" xfId="1" applyFont="1" applyFill="1" applyBorder="1" applyAlignment="1" applyProtection="1">
      <alignment horizontal="right"/>
    </xf>
    <xf numFmtId="44" fontId="33" fillId="3" borderId="0" xfId="1" applyFont="1" applyFill="1" applyBorder="1" applyAlignment="1" applyProtection="1">
      <alignment horizontal="center" vertical="center"/>
    </xf>
    <xf numFmtId="44" fontId="33" fillId="14" borderId="35" xfId="1" applyFont="1" applyFill="1" applyBorder="1" applyAlignment="1" applyProtection="1">
      <alignment horizontal="center" vertical="center"/>
    </xf>
    <xf numFmtId="0" fontId="36" fillId="0" borderId="0" xfId="3" applyFont="1" applyFill="1" applyBorder="1" applyAlignment="1" applyProtection="1">
      <alignment horizontal="left" vertical="center" indent="1"/>
    </xf>
    <xf numFmtId="0" fontId="15" fillId="6" borderId="11" xfId="0" applyNumberFormat="1" applyFont="1" applyFill="1" applyBorder="1" applyAlignment="1" applyProtection="1">
      <alignment vertical="center" wrapText="1"/>
      <protection locked="0"/>
    </xf>
    <xf numFmtId="0" fontId="15" fillId="6" borderId="65" xfId="0" applyNumberFormat="1" applyFont="1" applyFill="1" applyBorder="1" applyAlignment="1" applyProtection="1">
      <alignment vertical="center"/>
      <protection locked="0"/>
    </xf>
    <xf numFmtId="0" fontId="15" fillId="6" borderId="35" xfId="0" applyNumberFormat="1" applyFont="1" applyFill="1" applyBorder="1" applyAlignment="1" applyProtection="1">
      <alignment vertical="center"/>
      <protection locked="0"/>
    </xf>
    <xf numFmtId="0" fontId="102" fillId="6" borderId="10" xfId="0" applyFont="1" applyFill="1" applyBorder="1" applyAlignment="1" applyProtection="1">
      <alignment vertical="center"/>
    </xf>
    <xf numFmtId="0" fontId="102" fillId="6" borderId="34" xfId="0" applyFont="1" applyFill="1" applyBorder="1" applyAlignment="1" applyProtection="1">
      <alignment vertical="center"/>
    </xf>
    <xf numFmtId="0" fontId="102" fillId="6" borderId="83" xfId="0" applyFont="1" applyFill="1" applyBorder="1" applyAlignment="1" applyProtection="1">
      <alignment vertical="center"/>
    </xf>
    <xf numFmtId="44" fontId="15" fillId="6" borderId="85" xfId="1" applyFont="1" applyFill="1" applyBorder="1" applyAlignment="1" applyProtection="1">
      <alignment horizontal="right" vertical="center"/>
      <protection locked="0"/>
    </xf>
    <xf numFmtId="0" fontId="56" fillId="0" borderId="0" xfId="0" applyFont="1" applyFill="1" applyBorder="1" applyAlignment="1" applyProtection="1">
      <alignment vertical="center" wrapText="1"/>
    </xf>
    <xf numFmtId="0" fontId="60" fillId="0" borderId="0" xfId="0" applyFont="1" applyFill="1" applyBorder="1" applyAlignment="1" applyProtection="1">
      <alignment vertical="center"/>
    </xf>
    <xf numFmtId="0" fontId="1" fillId="6" borderId="84" xfId="0" applyFont="1" applyFill="1" applyBorder="1" applyAlignment="1" applyProtection="1">
      <alignment horizontal="left" vertical="center" indent="1"/>
      <protection locked="0"/>
    </xf>
    <xf numFmtId="0" fontId="1" fillId="6" borderId="59" xfId="0" applyFont="1" applyFill="1" applyBorder="1" applyAlignment="1" applyProtection="1">
      <alignment horizontal="left" vertical="center" indent="1"/>
      <protection locked="0"/>
    </xf>
    <xf numFmtId="170" fontId="1" fillId="6" borderId="59" xfId="0" applyNumberFormat="1" applyFont="1" applyFill="1" applyBorder="1" applyAlignment="1" applyProtection="1">
      <alignment horizontal="center" vertical="center"/>
      <protection locked="0"/>
    </xf>
    <xf numFmtId="0" fontId="1" fillId="6" borderId="60" xfId="0" applyFont="1" applyFill="1" applyBorder="1" applyAlignment="1" applyProtection="1">
      <alignment horizontal="left" vertical="center" indent="1"/>
      <protection locked="0"/>
    </xf>
    <xf numFmtId="0" fontId="1" fillId="6" borderId="75" xfId="0" applyFont="1" applyFill="1" applyBorder="1" applyAlignment="1" applyProtection="1">
      <alignment horizontal="left" vertical="center" indent="1"/>
      <protection locked="0"/>
    </xf>
    <xf numFmtId="167" fontId="5" fillId="6" borderId="84" xfId="0" applyNumberFormat="1" applyFont="1" applyFill="1" applyBorder="1" applyAlignment="1" applyProtection="1">
      <alignment horizontal="center" vertical="center" wrapText="1"/>
      <protection locked="0"/>
    </xf>
    <xf numFmtId="167" fontId="5" fillId="6" borderId="75" xfId="0" applyNumberFormat="1" applyFont="1" applyFill="1" applyBorder="1" applyAlignment="1" applyProtection="1">
      <alignment horizontal="center" vertical="center" wrapText="1"/>
      <protection locked="0"/>
    </xf>
    <xf numFmtId="170" fontId="1" fillId="6" borderId="60" xfId="0" applyNumberFormat="1" applyFont="1" applyFill="1" applyBorder="1" applyAlignment="1" applyProtection="1">
      <alignment horizontal="center" vertical="center"/>
      <protection locked="0"/>
    </xf>
    <xf numFmtId="0" fontId="0" fillId="0" borderId="0" xfId="0" applyFill="1" applyAlignment="1" applyProtection="1">
      <alignment horizontal="left"/>
    </xf>
    <xf numFmtId="0" fontId="0" fillId="73" borderId="0" xfId="0" applyFill="1" applyProtection="1"/>
    <xf numFmtId="0" fontId="43" fillId="73" borderId="0" xfId="0" applyFont="1" applyFill="1" applyBorder="1" applyAlignment="1" applyProtection="1">
      <alignment horizontal="center" vertical="center" wrapText="1"/>
    </xf>
    <xf numFmtId="0" fontId="0" fillId="74" borderId="0" xfId="0" applyFill="1" applyProtection="1"/>
    <xf numFmtId="0" fontId="53" fillId="74" borderId="0" xfId="0" applyFont="1" applyFill="1" applyBorder="1" applyAlignment="1" applyProtection="1">
      <alignment horizontal="center" vertical="center"/>
    </xf>
    <xf numFmtId="0" fontId="0" fillId="74" borderId="0" xfId="0" applyFill="1" applyAlignment="1" applyProtection="1">
      <alignment vertical="center"/>
    </xf>
    <xf numFmtId="164" fontId="0" fillId="74" borderId="0" xfId="4" applyFont="1" applyFill="1" applyProtection="1"/>
    <xf numFmtId="0" fontId="43" fillId="74" borderId="0" xfId="0" applyFont="1" applyFill="1" applyBorder="1" applyAlignment="1" applyProtection="1">
      <alignment horizontal="left" vertical="center"/>
    </xf>
    <xf numFmtId="0" fontId="12" fillId="74" borderId="0" xfId="0" applyFont="1" applyFill="1" applyAlignment="1" applyProtection="1">
      <alignment vertical="center"/>
    </xf>
    <xf numFmtId="0" fontId="12" fillId="74" borderId="0" xfId="0" applyFont="1" applyFill="1" applyBorder="1" applyAlignment="1" applyProtection="1">
      <alignment vertical="center"/>
    </xf>
    <xf numFmtId="0" fontId="0" fillId="0" borderId="1" xfId="0" applyBorder="1"/>
    <xf numFmtId="0" fontId="0" fillId="0" borderId="1" xfId="0" applyBorder="1" applyAlignment="1">
      <alignment vertical="center"/>
    </xf>
    <xf numFmtId="164" fontId="33" fillId="6" borderId="14" xfId="4" applyFont="1" applyFill="1" applyBorder="1" applyAlignment="1" applyProtection="1">
      <alignment horizontal="center" vertical="center" wrapText="1"/>
      <protection locked="0"/>
    </xf>
    <xf numFmtId="164" fontId="15" fillId="6" borderId="11" xfId="4" applyFont="1" applyFill="1" applyBorder="1" applyAlignment="1" applyProtection="1">
      <alignment horizontal="center" vertical="center" wrapText="1"/>
      <protection locked="0"/>
    </xf>
    <xf numFmtId="164" fontId="33" fillId="6" borderId="11" xfId="4" applyFont="1" applyFill="1" applyBorder="1" applyAlignment="1" applyProtection="1">
      <alignment horizontal="center" vertical="center" wrapText="1"/>
      <protection locked="0"/>
    </xf>
    <xf numFmtId="164" fontId="15" fillId="6" borderId="14" xfId="4" applyFont="1" applyFill="1" applyBorder="1" applyAlignment="1" applyProtection="1">
      <alignment horizontal="center" vertical="center" wrapText="1"/>
      <protection locked="0"/>
    </xf>
    <xf numFmtId="49" fontId="33" fillId="6" borderId="14" xfId="0" applyNumberFormat="1" applyFont="1" applyFill="1" applyBorder="1" applyAlignment="1" applyProtection="1">
      <alignment horizontal="center" vertical="center" wrapText="1"/>
      <protection locked="0"/>
    </xf>
    <xf numFmtId="9" fontId="33" fillId="6" borderId="14" xfId="5" applyFont="1" applyFill="1" applyBorder="1" applyAlignment="1" applyProtection="1">
      <alignment horizontal="center" vertical="center" wrapText="1"/>
      <protection locked="0"/>
    </xf>
    <xf numFmtId="0" fontId="0" fillId="0" borderId="0" xfId="0"/>
    <xf numFmtId="165" fontId="16" fillId="0" borderId="0" xfId="0" applyNumberFormat="1" applyFont="1" applyFill="1" applyBorder="1" applyAlignment="1" applyProtection="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2" fontId="0" fillId="0" borderId="1" xfId="4" applyNumberFormat="1" applyFont="1" applyBorder="1" applyAlignment="1">
      <alignment vertical="center"/>
    </xf>
    <xf numFmtId="2" fontId="0" fillId="0" borderId="1" xfId="4" applyNumberFormat="1" applyFont="1" applyBorder="1"/>
    <xf numFmtId="169" fontId="1" fillId="6" borderId="14" xfId="4" applyNumberFormat="1" applyFont="1" applyFill="1" applyBorder="1" applyAlignment="1" applyProtection="1">
      <alignment horizontal="center"/>
      <protection locked="0"/>
    </xf>
    <xf numFmtId="0" fontId="0" fillId="0" borderId="89" xfId="0" applyBorder="1"/>
    <xf numFmtId="0" fontId="0" fillId="0" borderId="89" xfId="0" applyBorder="1" applyAlignment="1">
      <alignment horizontal="center"/>
    </xf>
    <xf numFmtId="0" fontId="0" fillId="0" borderId="90" xfId="0" applyBorder="1"/>
    <xf numFmtId="0" fontId="0" fillId="0" borderId="91" xfId="0" applyBorder="1"/>
    <xf numFmtId="0" fontId="0" fillId="0" borderId="91" xfId="0" applyBorder="1" applyAlignment="1">
      <alignment horizontal="center"/>
    </xf>
    <xf numFmtId="2" fontId="0" fillId="0" borderId="91" xfId="4" applyNumberFormat="1" applyFont="1" applyBorder="1"/>
    <xf numFmtId="2" fontId="0" fillId="0" borderId="18" xfId="0" applyNumberFormat="1" applyBorder="1"/>
    <xf numFmtId="0" fontId="0" fillId="0" borderId="92" xfId="0" applyBorder="1"/>
    <xf numFmtId="2" fontId="0" fillId="0" borderId="21" xfId="0" applyNumberFormat="1" applyBorder="1"/>
    <xf numFmtId="0" fontId="0" fillId="0" borderId="93" xfId="0" applyBorder="1"/>
    <xf numFmtId="0" fontId="0" fillId="0" borderId="94" xfId="0" applyBorder="1"/>
    <xf numFmtId="0" fontId="0" fillId="0" borderId="94" xfId="0" applyBorder="1" applyAlignment="1">
      <alignment horizontal="center"/>
    </xf>
    <xf numFmtId="2" fontId="0" fillId="0" borderId="85" xfId="0" applyNumberFormat="1" applyBorder="1"/>
    <xf numFmtId="2" fontId="0" fillId="0" borderId="89" xfId="4" applyNumberFormat="1" applyFont="1" applyBorder="1" applyAlignment="1">
      <alignment vertical="center"/>
    </xf>
    <xf numFmtId="0" fontId="0" fillId="0" borderId="94" xfId="0" applyNumberFormat="1" applyBorder="1"/>
    <xf numFmtId="2" fontId="0" fillId="0" borderId="94" xfId="0" applyNumberFormat="1" applyBorder="1"/>
    <xf numFmtId="0" fontId="0" fillId="0" borderId="94" xfId="0" applyBorder="1" applyAlignment="1">
      <alignment horizontal="center" vertical="center"/>
    </xf>
    <xf numFmtId="0" fontId="0" fillId="0" borderId="94" xfId="0" applyBorder="1" applyAlignment="1">
      <alignment horizontal="left" vertical="center"/>
    </xf>
    <xf numFmtId="2" fontId="0" fillId="0" borderId="94" xfId="4" applyNumberFormat="1" applyFont="1" applyBorder="1" applyAlignment="1">
      <alignment vertical="center"/>
    </xf>
    <xf numFmtId="2" fontId="0" fillId="0" borderId="85" xfId="0" applyNumberFormat="1" applyBorder="1" applyAlignment="1">
      <alignment vertical="center"/>
    </xf>
    <xf numFmtId="0" fontId="0" fillId="0" borderId="94" xfId="0" applyBorder="1" applyAlignment="1">
      <alignment vertical="center"/>
    </xf>
    <xf numFmtId="2" fontId="0" fillId="0" borderId="89" xfId="4" applyNumberFormat="1" applyFont="1" applyBorder="1"/>
    <xf numFmtId="0" fontId="0" fillId="0" borderId="1" xfId="4" applyNumberFormat="1" applyFont="1" applyBorder="1" applyAlignment="1">
      <alignment vertical="center"/>
    </xf>
    <xf numFmtId="0" fontId="4" fillId="2" borderId="71" xfId="2" applyNumberFormat="1" applyFont="1" applyFill="1" applyBorder="1" applyAlignment="1" applyProtection="1">
      <alignment horizontal="center" vertical="center" wrapText="1"/>
    </xf>
    <xf numFmtId="0" fontId="60" fillId="0" borderId="0" xfId="0" applyFont="1" applyFill="1" applyProtection="1"/>
    <xf numFmtId="173" fontId="15" fillId="6" borderId="13" xfId="0" applyNumberFormat="1" applyFont="1" applyFill="1" applyBorder="1" applyAlignment="1" applyProtection="1">
      <alignment horizontal="center" vertical="center" wrapText="1" shrinkToFit="1"/>
      <protection locked="0"/>
    </xf>
    <xf numFmtId="166" fontId="27" fillId="3" borderId="97" xfId="0" applyNumberFormat="1" applyFont="1" applyFill="1" applyBorder="1" applyAlignment="1" applyProtection="1">
      <alignment vertical="center"/>
    </xf>
    <xf numFmtId="2" fontId="0" fillId="0" borderId="18" xfId="0" applyNumberFormat="1" applyFill="1" applyBorder="1" applyAlignment="1">
      <alignment vertical="center"/>
    </xf>
    <xf numFmtId="0" fontId="0" fillId="0" borderId="90" xfId="0" applyFill="1" applyBorder="1"/>
    <xf numFmtId="0" fontId="0" fillId="0" borderId="91" xfId="0" applyFill="1" applyBorder="1"/>
    <xf numFmtId="0" fontId="0" fillId="0" borderId="91" xfId="0" applyFill="1" applyBorder="1" applyAlignment="1">
      <alignment horizontal="center"/>
    </xf>
    <xf numFmtId="0" fontId="0" fillId="0" borderId="91" xfId="0" applyFill="1" applyBorder="1" applyAlignment="1">
      <alignment horizontal="center" vertical="center"/>
    </xf>
    <xf numFmtId="0" fontId="0" fillId="0" borderId="91" xfId="0" applyFill="1" applyBorder="1" applyAlignment="1">
      <alignment vertical="center"/>
    </xf>
    <xf numFmtId="0" fontId="0" fillId="0" borderId="91" xfId="0" applyFill="1" applyBorder="1" applyAlignment="1">
      <alignment vertical="center" wrapText="1"/>
    </xf>
    <xf numFmtId="2" fontId="0" fillId="0" borderId="91" xfId="4" applyNumberFormat="1"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2" fontId="0" fillId="0" borderId="1" xfId="4" applyNumberFormat="1" applyFont="1" applyFill="1" applyBorder="1" applyAlignment="1">
      <alignment vertical="center"/>
    </xf>
    <xf numFmtId="0" fontId="0" fillId="0" borderId="89" xfId="4" applyNumberFormat="1" applyFont="1" applyBorder="1" applyAlignment="1">
      <alignment vertical="center"/>
    </xf>
    <xf numFmtId="2" fontId="0" fillId="0" borderId="21" xfId="0" applyNumberFormat="1" applyFill="1" applyBorder="1" applyAlignment="1">
      <alignment vertical="center"/>
    </xf>
    <xf numFmtId="0" fontId="0" fillId="0" borderId="94" xfId="0" applyFill="1" applyBorder="1" applyAlignment="1">
      <alignment vertical="center"/>
    </xf>
    <xf numFmtId="0" fontId="0" fillId="0" borderId="94" xfId="0" applyFill="1" applyBorder="1" applyAlignment="1">
      <alignment vertical="center" wrapText="1"/>
    </xf>
    <xf numFmtId="2" fontId="0" fillId="0" borderId="94" xfId="4" applyNumberFormat="1" applyFont="1" applyFill="1" applyBorder="1" applyAlignment="1">
      <alignment vertical="center"/>
    </xf>
    <xf numFmtId="2" fontId="0" fillId="0" borderId="85" xfId="0" applyNumberFormat="1" applyFill="1" applyBorder="1" applyAlignment="1">
      <alignment vertical="center"/>
    </xf>
    <xf numFmtId="0" fontId="15" fillId="6" borderId="11" xfId="0" applyNumberFormat="1" applyFont="1" applyFill="1" applyBorder="1" applyAlignment="1" applyProtection="1">
      <alignment horizontal="left" vertical="center" wrapText="1" indent="1"/>
      <protection locked="0"/>
    </xf>
    <xf numFmtId="0" fontId="48" fillId="3" borderId="0" xfId="0" applyFont="1" applyFill="1" applyAlignment="1" applyProtection="1">
      <alignment horizontal="left" vertical="center"/>
    </xf>
    <xf numFmtId="0" fontId="51" fillId="0" borderId="0" xfId="0" applyFont="1" applyFill="1" applyAlignment="1" applyProtection="1">
      <alignment horizontal="center" vertical="center" textRotation="90"/>
    </xf>
    <xf numFmtId="0" fontId="50" fillId="0" borderId="0" xfId="0" applyFont="1" applyFill="1" applyBorder="1" applyAlignment="1" applyProtection="1">
      <alignment horizontal="center" vertical="center"/>
    </xf>
    <xf numFmtId="0" fontId="48" fillId="0" borderId="0" xfId="0" applyFont="1" applyFill="1" applyAlignment="1" applyProtection="1">
      <alignment horizontal="left" vertical="center" indent="1"/>
    </xf>
    <xf numFmtId="164" fontId="16" fillId="14" borderId="35" xfId="4" applyFont="1" applyFill="1" applyBorder="1" applyAlignment="1" applyProtection="1">
      <alignment vertical="center"/>
    </xf>
    <xf numFmtId="0" fontId="16" fillId="3" borderId="0" xfId="0" applyFont="1" applyFill="1" applyAlignment="1" applyProtection="1">
      <alignment horizontal="center" vertical="center"/>
    </xf>
    <xf numFmtId="0" fontId="1" fillId="3" borderId="0" xfId="0" applyFont="1" applyFill="1" applyAlignment="1" applyProtection="1">
      <alignment vertical="center"/>
    </xf>
    <xf numFmtId="0" fontId="1" fillId="3" borderId="0" xfId="0" applyFont="1" applyFill="1" applyAlignment="1" applyProtection="1">
      <alignment horizontal="left" vertical="center"/>
    </xf>
    <xf numFmtId="0" fontId="9" fillId="3" borderId="0" xfId="0" applyFont="1" applyFill="1" applyAlignment="1" applyProtection="1">
      <alignment horizontal="center" vertical="center" textRotation="90"/>
    </xf>
    <xf numFmtId="0" fontId="9" fillId="3" borderId="0" xfId="0" applyFont="1" applyFill="1" applyBorder="1" applyAlignment="1" applyProtection="1">
      <alignment horizontal="center" vertical="center"/>
    </xf>
    <xf numFmtId="0" fontId="16" fillId="11" borderId="11" xfId="0" applyFont="1" applyFill="1" applyBorder="1" applyAlignment="1" applyProtection="1">
      <alignment horizontal="center" vertical="center" wrapText="1"/>
    </xf>
    <xf numFmtId="0" fontId="1" fillId="3" borderId="0" xfId="0" applyFont="1" applyFill="1" applyAlignment="1" applyProtection="1">
      <alignment horizontal="center"/>
    </xf>
    <xf numFmtId="0" fontId="16" fillId="11" borderId="3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 fillId="6" borderId="46" xfId="0" applyNumberFormat="1" applyFont="1" applyFill="1" applyBorder="1" applyAlignment="1" applyProtection="1">
      <alignment vertical="center" wrapText="1"/>
      <protection locked="0"/>
    </xf>
    <xf numFmtId="0" fontId="1" fillId="6" borderId="58" xfId="0" applyNumberFormat="1" applyFont="1" applyFill="1" applyBorder="1" applyAlignment="1" applyProtection="1">
      <alignment vertical="center" wrapText="1"/>
      <protection locked="0"/>
    </xf>
    <xf numFmtId="0" fontId="1" fillId="6" borderId="74" xfId="0" applyNumberFormat="1" applyFont="1" applyFill="1" applyBorder="1" applyAlignment="1" applyProtection="1">
      <alignment vertical="center" wrapText="1" shrinkToFit="1"/>
      <protection locked="0"/>
    </xf>
    <xf numFmtId="1" fontId="1" fillId="6" borderId="58" xfId="0" applyNumberFormat="1" applyFont="1" applyFill="1" applyBorder="1" applyAlignment="1" applyProtection="1">
      <alignment vertical="center" wrapText="1" shrinkToFit="1"/>
      <protection locked="0"/>
    </xf>
    <xf numFmtId="1" fontId="1" fillId="6" borderId="74" xfId="0" applyNumberFormat="1" applyFont="1" applyFill="1" applyBorder="1" applyAlignment="1" applyProtection="1">
      <alignment vertical="center" wrapText="1" shrinkToFit="1"/>
      <protection locked="0"/>
    </xf>
    <xf numFmtId="14" fontId="1" fillId="6" borderId="58" xfId="0" applyNumberFormat="1" applyFont="1" applyFill="1" applyBorder="1" applyAlignment="1" applyProtection="1">
      <alignment vertical="center" wrapText="1" shrinkToFit="1"/>
      <protection locked="0"/>
    </xf>
    <xf numFmtId="14" fontId="1" fillId="6" borderId="74" xfId="0" applyNumberFormat="1" applyFont="1" applyFill="1" applyBorder="1" applyAlignment="1" applyProtection="1">
      <alignment vertical="center" wrapText="1" shrinkToFit="1"/>
      <protection locked="0"/>
    </xf>
    <xf numFmtId="44" fontId="16" fillId="14" borderId="74" xfId="1" applyFont="1" applyFill="1" applyBorder="1" applyAlignment="1" applyProtection="1">
      <alignment vertical="center"/>
    </xf>
    <xf numFmtId="44" fontId="1" fillId="6" borderId="58" xfId="1" applyFont="1" applyFill="1" applyBorder="1" applyAlignment="1" applyProtection="1">
      <alignment vertical="center"/>
      <protection locked="0"/>
    </xf>
    <xf numFmtId="44" fontId="16" fillId="14" borderId="58" xfId="1" applyFont="1" applyFill="1" applyBorder="1" applyAlignment="1" applyProtection="1">
      <alignment vertical="center"/>
    </xf>
    <xf numFmtId="44" fontId="1" fillId="6" borderId="63" xfId="1" applyFont="1" applyFill="1" applyBorder="1" applyAlignment="1" applyProtection="1">
      <alignment vertical="center"/>
      <protection locked="0"/>
    </xf>
    <xf numFmtId="0" fontId="1" fillId="6" borderId="86" xfId="0" applyNumberFormat="1" applyFont="1" applyFill="1" applyBorder="1" applyAlignment="1" applyProtection="1">
      <alignment vertical="center" wrapText="1"/>
      <protection locked="0"/>
    </xf>
    <xf numFmtId="0" fontId="1" fillId="6" borderId="59" xfId="0" applyNumberFormat="1" applyFont="1" applyFill="1" applyBorder="1" applyAlignment="1" applyProtection="1">
      <alignment vertical="center" wrapText="1"/>
      <protection locked="0"/>
    </xf>
    <xf numFmtId="0" fontId="1" fillId="6" borderId="87" xfId="0" applyNumberFormat="1" applyFont="1" applyFill="1" applyBorder="1" applyAlignment="1" applyProtection="1">
      <alignment vertical="center" wrapText="1" shrinkToFit="1"/>
      <protection locked="0"/>
    </xf>
    <xf numFmtId="1" fontId="1" fillId="6" borderId="59" xfId="0" applyNumberFormat="1" applyFont="1" applyFill="1" applyBorder="1" applyAlignment="1" applyProtection="1">
      <alignment vertical="center" wrapText="1" shrinkToFit="1"/>
      <protection locked="0"/>
    </xf>
    <xf numFmtId="1" fontId="1" fillId="6" borderId="87" xfId="0" applyNumberFormat="1" applyFont="1" applyFill="1" applyBorder="1" applyAlignment="1" applyProtection="1">
      <alignment vertical="center" wrapText="1" shrinkToFit="1"/>
      <protection locked="0"/>
    </xf>
    <xf numFmtId="14" fontId="1" fillId="6" borderId="59" xfId="0" applyNumberFormat="1" applyFont="1" applyFill="1" applyBorder="1" applyAlignment="1" applyProtection="1">
      <alignment vertical="center" wrapText="1" shrinkToFit="1"/>
      <protection locked="0"/>
    </xf>
    <xf numFmtId="14" fontId="1" fillId="6" borderId="87" xfId="0" applyNumberFormat="1" applyFont="1" applyFill="1" applyBorder="1" applyAlignment="1" applyProtection="1">
      <alignment vertical="center" wrapText="1" shrinkToFit="1"/>
      <protection locked="0"/>
    </xf>
    <xf numFmtId="44" fontId="16" fillId="14" borderId="87" xfId="1" applyFont="1" applyFill="1" applyBorder="1" applyAlignment="1" applyProtection="1">
      <alignment vertical="center"/>
    </xf>
    <xf numFmtId="44" fontId="1" fillId="6" borderId="59" xfId="1" applyFont="1" applyFill="1" applyBorder="1" applyAlignment="1" applyProtection="1">
      <alignment vertical="center"/>
      <protection locked="0"/>
    </xf>
    <xf numFmtId="44" fontId="16" fillId="14" borderId="59" xfId="1" applyFont="1" applyFill="1" applyBorder="1" applyAlignment="1" applyProtection="1">
      <alignment vertical="center"/>
    </xf>
    <xf numFmtId="44" fontId="1" fillId="6" borderId="88" xfId="1" applyFont="1" applyFill="1" applyBorder="1" applyAlignment="1" applyProtection="1">
      <alignment vertical="center"/>
      <protection locked="0"/>
    </xf>
    <xf numFmtId="0" fontId="1" fillId="6" borderId="47" xfId="0" applyNumberFormat="1" applyFont="1" applyFill="1" applyBorder="1" applyAlignment="1" applyProtection="1">
      <alignment vertical="center" wrapText="1"/>
      <protection locked="0"/>
    </xf>
    <xf numFmtId="0" fontId="1" fillId="6" borderId="60" xfId="0" applyNumberFormat="1" applyFont="1" applyFill="1" applyBorder="1" applyAlignment="1" applyProtection="1">
      <alignment vertical="center" wrapText="1"/>
      <protection locked="0"/>
    </xf>
    <xf numFmtId="0" fontId="1" fillId="6" borderId="75" xfId="0" applyNumberFormat="1" applyFont="1" applyFill="1" applyBorder="1" applyAlignment="1" applyProtection="1">
      <alignment vertical="center" wrapText="1" shrinkToFit="1"/>
      <protection locked="0"/>
    </xf>
    <xf numFmtId="1" fontId="1" fillId="6" borderId="60" xfId="0" applyNumberFormat="1" applyFont="1" applyFill="1" applyBorder="1" applyAlignment="1" applyProtection="1">
      <alignment vertical="center" wrapText="1" shrinkToFit="1"/>
      <protection locked="0"/>
    </xf>
    <xf numFmtId="1" fontId="1" fillId="6" borderId="75" xfId="0" applyNumberFormat="1" applyFont="1" applyFill="1" applyBorder="1" applyAlignment="1" applyProtection="1">
      <alignment vertical="center" wrapText="1" shrinkToFit="1"/>
      <protection locked="0"/>
    </xf>
    <xf numFmtId="14" fontId="1" fillId="6" borderId="60" xfId="0" applyNumberFormat="1" applyFont="1" applyFill="1" applyBorder="1" applyAlignment="1" applyProtection="1">
      <alignment vertical="center" wrapText="1" shrinkToFit="1"/>
      <protection locked="0"/>
    </xf>
    <xf numFmtId="14" fontId="1" fillId="6" borderId="75" xfId="0" applyNumberFormat="1" applyFont="1" applyFill="1" applyBorder="1" applyAlignment="1" applyProtection="1">
      <alignment vertical="center" wrapText="1" shrinkToFit="1"/>
      <protection locked="0"/>
    </xf>
    <xf numFmtId="44" fontId="16" fillId="14" borderId="75" xfId="1" applyFont="1" applyFill="1" applyBorder="1" applyAlignment="1" applyProtection="1">
      <alignment vertical="center"/>
    </xf>
    <xf numFmtId="44" fontId="1" fillId="6" borderId="60" xfId="1" applyFont="1" applyFill="1" applyBorder="1" applyAlignment="1" applyProtection="1">
      <alignment vertical="center"/>
      <protection locked="0"/>
    </xf>
    <xf numFmtId="44" fontId="16" fillId="14" borderId="60" xfId="1" applyFont="1" applyFill="1" applyBorder="1" applyAlignment="1" applyProtection="1">
      <alignment vertical="center"/>
    </xf>
    <xf numFmtId="44" fontId="1" fillId="6" borderId="64" xfId="1" applyFont="1" applyFill="1" applyBorder="1" applyAlignment="1" applyProtection="1">
      <alignment vertical="center"/>
      <protection locked="0"/>
    </xf>
    <xf numFmtId="0" fontId="1" fillId="3" borderId="0" xfId="0" applyFont="1" applyFill="1" applyBorder="1" applyAlignment="1" applyProtection="1">
      <alignment horizontal="left" vertical="top"/>
    </xf>
    <xf numFmtId="44" fontId="16" fillId="14" borderId="35" xfId="1" applyFont="1" applyFill="1" applyBorder="1" applyAlignment="1" applyProtection="1">
      <alignment horizontal="center" vertical="center"/>
    </xf>
    <xf numFmtId="164" fontId="93" fillId="6" borderId="58" xfId="4" applyFont="1" applyFill="1" applyBorder="1" applyAlignment="1" applyProtection="1">
      <alignment horizontal="left" vertical="center" indent="1"/>
      <protection locked="0"/>
    </xf>
    <xf numFmtId="164" fontId="93" fillId="6" borderId="74" xfId="4" applyFont="1" applyFill="1" applyBorder="1" applyAlignment="1" applyProtection="1">
      <alignment horizontal="left" vertical="center" indent="1"/>
      <protection locked="0"/>
    </xf>
    <xf numFmtId="164" fontId="93" fillId="6" borderId="59" xfId="4" applyFont="1" applyFill="1" applyBorder="1" applyAlignment="1" applyProtection="1">
      <alignment horizontal="left" vertical="center" indent="1"/>
      <protection locked="0"/>
    </xf>
    <xf numFmtId="164" fontId="93" fillId="6" borderId="87" xfId="4" applyFont="1" applyFill="1" applyBorder="1" applyAlignment="1" applyProtection="1">
      <alignment horizontal="left" vertical="center" indent="1"/>
      <protection locked="0"/>
    </xf>
    <xf numFmtId="164" fontId="93" fillId="6" borderId="60" xfId="4" applyFont="1" applyFill="1" applyBorder="1" applyAlignment="1" applyProtection="1">
      <alignment horizontal="left" vertical="center" indent="1"/>
      <protection locked="0"/>
    </xf>
    <xf numFmtId="164" fontId="93" fillId="6" borderId="75" xfId="4" applyFont="1" applyFill="1" applyBorder="1" applyAlignment="1" applyProtection="1">
      <alignment horizontal="left" vertical="center" indent="1"/>
      <protection locked="0"/>
    </xf>
    <xf numFmtId="165" fontId="106" fillId="0" borderId="0" xfId="0" applyNumberFormat="1" applyFont="1" applyFill="1" applyBorder="1" applyAlignment="1" applyProtection="1">
      <alignment horizontal="center" vertical="center"/>
    </xf>
    <xf numFmtId="173" fontId="15" fillId="75" borderId="13" xfId="0" applyNumberFormat="1" applyFont="1" applyFill="1" applyBorder="1" applyAlignment="1" applyProtection="1">
      <alignment horizontal="center" vertical="center" wrapText="1" shrinkToFit="1"/>
      <protection locked="0"/>
    </xf>
    <xf numFmtId="173" fontId="15" fillId="75" borderId="45" xfId="0" applyNumberFormat="1" applyFont="1" applyFill="1" applyBorder="1" applyAlignment="1" applyProtection="1">
      <alignment horizontal="center" vertical="center" wrapText="1" shrinkToFit="1"/>
      <protection locked="0"/>
    </xf>
    <xf numFmtId="0" fontId="16" fillId="11" borderId="11" xfId="0" applyFont="1" applyFill="1" applyBorder="1" applyAlignment="1" applyProtection="1">
      <alignment horizontal="center" vertical="center" wrapText="1"/>
    </xf>
    <xf numFmtId="44" fontId="27" fillId="3" borderId="98" xfId="0" applyNumberFormat="1" applyFont="1" applyFill="1" applyBorder="1" applyAlignment="1" applyProtection="1">
      <alignment vertical="center"/>
    </xf>
    <xf numFmtId="0" fontId="0" fillId="0" borderId="61" xfId="0" applyBorder="1"/>
    <xf numFmtId="0" fontId="0" fillId="0" borderId="71" xfId="0" applyBorder="1"/>
    <xf numFmtId="0" fontId="0" fillId="0" borderId="71" xfId="0" applyBorder="1" applyAlignment="1">
      <alignment horizontal="center"/>
    </xf>
    <xf numFmtId="0" fontId="0" fillId="0" borderId="71" xfId="0" applyNumberFormat="1" applyBorder="1"/>
    <xf numFmtId="2" fontId="0" fillId="0" borderId="71" xfId="0" applyNumberFormat="1" applyBorder="1"/>
    <xf numFmtId="2" fontId="0" fillId="0" borderId="99" xfId="0" applyNumberFormat="1" applyBorder="1"/>
    <xf numFmtId="0" fontId="0" fillId="0" borderId="62" xfId="0" applyBorder="1"/>
    <xf numFmtId="0" fontId="0" fillId="0" borderId="89" xfId="0" applyBorder="1" applyAlignment="1">
      <alignment horizontal="center" vertical="center"/>
    </xf>
    <xf numFmtId="0" fontId="0" fillId="0" borderId="89" xfId="0" applyBorder="1" applyAlignment="1">
      <alignment horizontal="left" vertical="center"/>
    </xf>
    <xf numFmtId="0" fontId="0" fillId="0" borderId="89" xfId="0" applyBorder="1" applyAlignment="1">
      <alignment horizontal="left" vertical="center" wrapText="1"/>
    </xf>
    <xf numFmtId="2" fontId="0" fillId="0" borderId="96" xfId="0" applyNumberFormat="1" applyBorder="1" applyAlignment="1">
      <alignment vertical="center"/>
    </xf>
    <xf numFmtId="0" fontId="0" fillId="0" borderId="68" xfId="0" applyBorder="1"/>
    <xf numFmtId="0" fontId="0" fillId="0" borderId="68" xfId="0" applyBorder="1" applyAlignment="1">
      <alignment horizontal="center"/>
    </xf>
    <xf numFmtId="0" fontId="0" fillId="0" borderId="68" xfId="0" applyNumberFormat="1" applyBorder="1"/>
    <xf numFmtId="2" fontId="0" fillId="0" borderId="68" xfId="0" applyNumberFormat="1" applyBorder="1"/>
    <xf numFmtId="0" fontId="0" fillId="0" borderId="91" xfId="0" applyNumberFormat="1" applyBorder="1"/>
    <xf numFmtId="167" fontId="1" fillId="6" borderId="74" xfId="0" applyNumberFormat="1" applyFont="1" applyFill="1" applyBorder="1" applyAlignment="1" applyProtection="1">
      <alignment horizontal="center" vertical="center" wrapText="1"/>
      <protection locked="0"/>
    </xf>
    <xf numFmtId="167" fontId="5" fillId="14" borderId="58" xfId="0" applyNumberFormat="1" applyFont="1" applyFill="1" applyBorder="1" applyAlignment="1" applyProtection="1">
      <alignment horizontal="center" vertical="center" wrapText="1"/>
    </xf>
    <xf numFmtId="167" fontId="5" fillId="14" borderId="59" xfId="0" applyNumberFormat="1" applyFont="1" applyFill="1" applyBorder="1" applyAlignment="1" applyProtection="1">
      <alignment horizontal="center" vertical="center" wrapText="1"/>
    </xf>
    <xf numFmtId="167" fontId="5" fillId="14" borderId="60" xfId="0" applyNumberFormat="1" applyFont="1" applyFill="1" applyBorder="1" applyAlignment="1" applyProtection="1">
      <alignment horizontal="center" vertical="center" wrapText="1"/>
    </xf>
    <xf numFmtId="0" fontId="15" fillId="0" borderId="70" xfId="0" applyFont="1" applyFill="1" applyBorder="1" applyAlignment="1" applyProtection="1">
      <alignment horizontal="left" vertical="center" wrapText="1" indent="1"/>
    </xf>
    <xf numFmtId="0" fontId="15" fillId="0" borderId="0" xfId="0" applyFont="1" applyFill="1" applyBorder="1" applyAlignment="1" applyProtection="1">
      <alignment horizontal="left" vertical="center" wrapText="1" indent="1"/>
    </xf>
    <xf numFmtId="0" fontId="29" fillId="4" borderId="25" xfId="0" applyFont="1" applyFill="1" applyBorder="1" applyAlignment="1" applyProtection="1">
      <alignment horizontal="left" vertical="center" wrapText="1" indent="1"/>
    </xf>
    <xf numFmtId="0" fontId="29" fillId="4" borderId="26" xfId="0" applyFont="1" applyFill="1" applyBorder="1" applyAlignment="1" applyProtection="1">
      <alignment horizontal="left" vertical="center" wrapText="1" indent="1"/>
    </xf>
    <xf numFmtId="0" fontId="32" fillId="70" borderId="81" xfId="3" applyFont="1" applyFill="1" applyBorder="1" applyAlignment="1" applyProtection="1">
      <alignment horizontal="left" vertical="center" indent="1"/>
    </xf>
    <xf numFmtId="0" fontId="32" fillId="70" borderId="80" xfId="3" applyFont="1" applyFill="1" applyBorder="1" applyAlignment="1" applyProtection="1">
      <alignment horizontal="left" vertical="center" indent="1"/>
    </xf>
    <xf numFmtId="0" fontId="29" fillId="4" borderId="15" xfId="0" applyFont="1" applyFill="1" applyBorder="1" applyAlignment="1" applyProtection="1">
      <alignment horizontal="center" vertical="center"/>
    </xf>
    <xf numFmtId="0" fontId="29" fillId="4" borderId="16" xfId="0" applyFont="1" applyFill="1" applyBorder="1" applyAlignment="1" applyProtection="1">
      <alignment horizontal="center" vertical="center"/>
    </xf>
    <xf numFmtId="0" fontId="29" fillId="4" borderId="17" xfId="0" applyFont="1" applyFill="1" applyBorder="1" applyAlignment="1" applyProtection="1">
      <alignment horizontal="center" vertical="center"/>
    </xf>
    <xf numFmtId="0" fontId="31" fillId="4" borderId="15" xfId="0" applyFont="1" applyFill="1" applyBorder="1" applyAlignment="1" applyProtection="1">
      <alignment horizontal="left" vertical="center" wrapText="1" indent="1"/>
    </xf>
    <xf numFmtId="0" fontId="31" fillId="4" borderId="16" xfId="0" applyFont="1" applyFill="1" applyBorder="1" applyAlignment="1" applyProtection="1">
      <alignment horizontal="left" vertical="center" indent="1"/>
    </xf>
    <xf numFmtId="0" fontId="31" fillId="4" borderId="17" xfId="0" applyFont="1" applyFill="1" applyBorder="1" applyAlignment="1" applyProtection="1">
      <alignment horizontal="left" vertical="center" indent="1"/>
    </xf>
    <xf numFmtId="0" fontId="108" fillId="8" borderId="12" xfId="3" applyFont="1" applyFill="1" applyBorder="1" applyAlignment="1" applyProtection="1">
      <alignment horizontal="center" vertical="center"/>
    </xf>
    <xf numFmtId="0" fontId="108" fillId="8" borderId="29" xfId="3" applyFont="1" applyFill="1" applyBorder="1" applyAlignment="1" applyProtection="1">
      <alignment horizontal="center" vertical="center"/>
    </xf>
    <xf numFmtId="0" fontId="108" fillId="8" borderId="13" xfId="3" applyFont="1" applyFill="1" applyBorder="1" applyAlignment="1" applyProtection="1">
      <alignment horizontal="center" vertical="center"/>
    </xf>
    <xf numFmtId="0" fontId="32" fillId="72" borderId="95" xfId="3" applyFont="1" applyFill="1" applyBorder="1" applyAlignment="1" applyProtection="1">
      <alignment horizontal="left" vertical="center" indent="1"/>
    </xf>
    <xf numFmtId="0" fontId="32" fillId="72" borderId="96" xfId="3" applyFont="1" applyFill="1" applyBorder="1" applyAlignment="1" applyProtection="1">
      <alignment horizontal="left" vertical="center" indent="1"/>
    </xf>
    <xf numFmtId="0" fontId="32" fillId="9" borderId="95" xfId="3" applyFont="1" applyFill="1" applyBorder="1" applyAlignment="1" applyProtection="1">
      <alignment horizontal="left" vertical="center" indent="1"/>
    </xf>
    <xf numFmtId="0" fontId="32" fillId="9" borderId="96" xfId="3" applyFont="1" applyFill="1" applyBorder="1" applyAlignment="1" applyProtection="1">
      <alignment horizontal="left" vertical="center" indent="1"/>
    </xf>
    <xf numFmtId="0" fontId="32" fillId="10" borderId="20" xfId="3" applyFont="1" applyFill="1" applyBorder="1" applyAlignment="1" applyProtection="1">
      <alignment horizontal="left" vertical="center" indent="1"/>
    </xf>
    <xf numFmtId="0" fontId="32" fillId="10" borderId="21" xfId="3" applyFont="1" applyFill="1" applyBorder="1" applyAlignment="1" applyProtection="1">
      <alignment horizontal="left" vertical="center" indent="1"/>
    </xf>
    <xf numFmtId="0" fontId="32" fillId="76" borderId="20" xfId="3" applyFont="1" applyFill="1" applyBorder="1" applyAlignment="1" applyProtection="1">
      <alignment horizontal="left" vertical="center" indent="1"/>
    </xf>
    <xf numFmtId="0" fontId="32" fillId="76" borderId="21" xfId="3" applyFont="1" applyFill="1" applyBorder="1" applyAlignment="1" applyProtection="1">
      <alignment horizontal="left" vertical="center" inden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wrapText="1"/>
    </xf>
    <xf numFmtId="0" fontId="27" fillId="3" borderId="12" xfId="0" applyFont="1" applyFill="1" applyBorder="1" applyAlignment="1" applyProtection="1">
      <alignment horizontal="left" vertical="center" wrapText="1" indent="1"/>
    </xf>
    <xf numFmtId="0" fontId="27" fillId="3" borderId="13" xfId="0" applyFont="1" applyFill="1" applyBorder="1" applyAlignment="1" applyProtection="1">
      <alignment horizontal="left" vertical="center" wrapText="1" indent="1"/>
    </xf>
    <xf numFmtId="0" fontId="16" fillId="6" borderId="12" xfId="0" applyFont="1" applyFill="1" applyBorder="1" applyAlignment="1" applyProtection="1">
      <alignment horizontal="left" vertical="center" wrapText="1" indent="1"/>
      <protection locked="0"/>
    </xf>
    <xf numFmtId="0" fontId="16" fillId="6" borderId="13" xfId="0" applyFont="1" applyFill="1" applyBorder="1" applyAlignment="1" applyProtection="1">
      <alignment horizontal="left" vertical="center" wrapText="1" indent="1"/>
      <protection locked="0"/>
    </xf>
    <xf numFmtId="0" fontId="97" fillId="7" borderId="12" xfId="3" applyFont="1" applyFill="1" applyBorder="1" applyAlignment="1" applyProtection="1">
      <alignment horizontal="left" vertical="center" wrapText="1" indent="1"/>
    </xf>
    <xf numFmtId="0" fontId="97" fillId="7" borderId="13" xfId="3" applyFont="1" applyFill="1" applyBorder="1" applyAlignment="1" applyProtection="1">
      <alignment horizontal="left" vertical="center" wrapText="1" indent="1"/>
    </xf>
    <xf numFmtId="0" fontId="16" fillId="4" borderId="3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xf>
    <xf numFmtId="0" fontId="107" fillId="0" borderId="72" xfId="0" applyFont="1" applyFill="1" applyBorder="1" applyAlignment="1" applyProtection="1">
      <alignment horizontal="left" vertical="center"/>
    </xf>
    <xf numFmtId="0" fontId="25" fillId="0" borderId="0" xfId="0" applyFont="1" applyFill="1" applyAlignment="1" applyProtection="1">
      <alignment horizontal="center" vertical="center" textRotation="90"/>
    </xf>
    <xf numFmtId="0" fontId="40" fillId="11" borderId="12" xfId="0" applyFont="1" applyFill="1" applyBorder="1" applyAlignment="1" applyProtection="1">
      <alignment horizontal="left" vertical="center" wrapText="1" indent="1"/>
    </xf>
    <xf numFmtId="0" fontId="40" fillId="11" borderId="29" xfId="0" applyFont="1" applyFill="1" applyBorder="1" applyAlignment="1" applyProtection="1">
      <alignment horizontal="left" vertical="center" wrapText="1" indent="1"/>
    </xf>
    <xf numFmtId="0" fontId="40" fillId="11" borderId="13" xfId="0" applyFont="1" applyFill="1" applyBorder="1" applyAlignment="1" applyProtection="1">
      <alignment horizontal="left" vertical="center" wrapText="1" indent="1"/>
    </xf>
    <xf numFmtId="0" fontId="94" fillId="0" borderId="0" xfId="0" applyFont="1" applyFill="1" applyBorder="1" applyAlignment="1" applyProtection="1">
      <alignment horizontal="center" vertical="center"/>
    </xf>
    <xf numFmtId="171" fontId="15" fillId="6" borderId="11" xfId="0" applyNumberFormat="1" applyFont="1" applyFill="1" applyBorder="1" applyAlignment="1" applyProtection="1">
      <alignment horizontal="center" vertical="center" wrapText="1" shrinkToFit="1"/>
      <protection locked="0"/>
    </xf>
    <xf numFmtId="171" fontId="12" fillId="6" borderId="65" xfId="0" applyNumberFormat="1" applyFont="1" applyFill="1" applyBorder="1" applyAlignment="1" applyProtection="1">
      <alignment horizontal="center" vertical="center" wrapText="1" shrinkToFit="1"/>
      <protection locked="0"/>
    </xf>
    <xf numFmtId="172" fontId="15" fillId="3" borderId="11" xfId="5" applyNumberFormat="1" applyFont="1" applyFill="1" applyBorder="1" applyAlignment="1" applyProtection="1">
      <alignment horizontal="center" vertical="center" wrapText="1" shrinkToFit="1"/>
    </xf>
    <xf numFmtId="172" fontId="12" fillId="0" borderId="65" xfId="5" applyNumberFormat="1" applyFont="1" applyBorder="1" applyAlignment="1" applyProtection="1">
      <alignment horizontal="center" vertical="center" wrapText="1" shrinkToFit="1"/>
    </xf>
    <xf numFmtId="1" fontId="15" fillId="6" borderId="11" xfId="0" applyNumberFormat="1" applyFont="1" applyFill="1" applyBorder="1" applyAlignment="1" applyProtection="1">
      <alignment horizontal="center" vertical="center"/>
      <protection locked="0"/>
    </xf>
    <xf numFmtId="1" fontId="15" fillId="6" borderId="65" xfId="0" applyNumberFormat="1" applyFont="1" applyFill="1" applyBorder="1" applyAlignment="1" applyProtection="1">
      <alignment horizontal="center" vertical="center"/>
      <protection locked="0"/>
    </xf>
    <xf numFmtId="0" fontId="15" fillId="6" borderId="11" xfId="0" applyNumberFormat="1" applyFont="1" applyFill="1" applyBorder="1" applyAlignment="1" applyProtection="1">
      <alignment horizontal="left" vertical="center" wrapText="1" indent="1"/>
      <protection locked="0"/>
    </xf>
    <xf numFmtId="0" fontId="15" fillId="6" borderId="65" xfId="0" applyNumberFormat="1" applyFont="1" applyFill="1" applyBorder="1" applyAlignment="1" applyProtection="1">
      <alignment horizontal="left" vertical="center" indent="1"/>
      <protection locked="0"/>
    </xf>
    <xf numFmtId="44" fontId="33" fillId="14" borderId="11" xfId="1" applyFont="1" applyFill="1" applyBorder="1" applyAlignment="1" applyProtection="1">
      <alignment horizontal="center" vertical="center"/>
    </xf>
    <xf numFmtId="44" fontId="33" fillId="14" borderId="65" xfId="1" applyFont="1" applyFill="1" applyBorder="1" applyAlignment="1" applyProtection="1">
      <alignment horizontal="center" vertical="center"/>
    </xf>
    <xf numFmtId="0" fontId="48" fillId="3" borderId="0" xfId="0" applyFont="1" applyFill="1" applyAlignment="1" applyProtection="1">
      <alignment horizontal="left" vertical="center" indent="1"/>
    </xf>
    <xf numFmtId="0" fontId="98" fillId="3" borderId="0" xfId="0" applyFont="1" applyFill="1" applyAlignment="1" applyProtection="1">
      <alignment horizontal="left" vertical="center" indent="1"/>
    </xf>
    <xf numFmtId="0" fontId="38" fillId="3" borderId="72" xfId="0" applyFont="1" applyFill="1" applyBorder="1" applyAlignment="1" applyProtection="1">
      <alignment horizontal="center" vertical="center"/>
    </xf>
    <xf numFmtId="14" fontId="15" fillId="6" borderId="11" xfId="0" applyNumberFormat="1" applyFont="1" applyFill="1" applyBorder="1" applyAlignment="1" applyProtection="1">
      <alignment horizontal="center" vertical="center"/>
      <protection locked="0"/>
    </xf>
    <xf numFmtId="14" fontId="15" fillId="6" borderId="65" xfId="0" applyNumberFormat="1" applyFont="1" applyFill="1" applyBorder="1" applyAlignment="1" applyProtection="1">
      <alignment horizontal="center" vertical="center"/>
      <protection locked="0"/>
    </xf>
    <xf numFmtId="0" fontId="50" fillId="3" borderId="0" xfId="0" applyFont="1" applyFill="1" applyAlignment="1" applyProtection="1">
      <alignment horizontal="center" vertical="center" textRotation="90"/>
    </xf>
    <xf numFmtId="0" fontId="55" fillId="46" borderId="12" xfId="0" applyFont="1" applyFill="1" applyBorder="1" applyAlignment="1" applyProtection="1">
      <alignment horizontal="left" vertical="center" wrapText="1"/>
    </xf>
    <xf numFmtId="0" fontId="54" fillId="46" borderId="29" xfId="0" applyFont="1" applyFill="1" applyBorder="1" applyAlignment="1" applyProtection="1">
      <alignment horizontal="left" vertical="center" wrapText="1"/>
    </xf>
    <xf numFmtId="0" fontId="54" fillId="46" borderId="13" xfId="0" applyFont="1" applyFill="1" applyBorder="1" applyAlignment="1" applyProtection="1">
      <alignment horizontal="left" vertical="center" wrapText="1"/>
    </xf>
    <xf numFmtId="0" fontId="56" fillId="12" borderId="12" xfId="0" applyFont="1" applyFill="1" applyBorder="1" applyAlignment="1" applyProtection="1">
      <alignment horizontal="left" vertical="center" wrapText="1" indent="1"/>
    </xf>
    <xf numFmtId="0" fontId="54" fillId="12" borderId="29" xfId="0" applyFont="1" applyFill="1" applyBorder="1" applyAlignment="1" applyProtection="1">
      <alignment horizontal="left" vertical="center" wrapText="1" indent="1"/>
    </xf>
    <xf numFmtId="0" fontId="54" fillId="12" borderId="13" xfId="0" applyFont="1" applyFill="1" applyBorder="1" applyAlignment="1" applyProtection="1">
      <alignment horizontal="left" vertical="center" wrapText="1" indent="1"/>
    </xf>
    <xf numFmtId="0" fontId="43" fillId="13" borderId="12" xfId="0" applyFont="1" applyFill="1" applyBorder="1" applyAlignment="1" applyProtection="1">
      <alignment horizontal="left" vertical="center" wrapText="1" indent="1"/>
    </xf>
    <xf numFmtId="0" fontId="43" fillId="13" borderId="29" xfId="0" applyFont="1" applyFill="1" applyBorder="1" applyAlignment="1" applyProtection="1">
      <alignment horizontal="left" vertical="center" wrapText="1" indent="1"/>
    </xf>
    <xf numFmtId="0" fontId="43" fillId="13" borderId="13" xfId="0" applyFont="1" applyFill="1" applyBorder="1" applyAlignment="1" applyProtection="1">
      <alignment horizontal="left" vertical="center" wrapText="1" indent="1"/>
    </xf>
    <xf numFmtId="0" fontId="27" fillId="3" borderId="45" xfId="0" applyFont="1" applyFill="1" applyBorder="1" applyAlignment="1" applyProtection="1">
      <alignment horizontal="center" vertical="center"/>
    </xf>
    <xf numFmtId="0" fontId="15" fillId="6" borderId="10" xfId="0" applyNumberFormat="1" applyFont="1" applyFill="1" applyBorder="1" applyAlignment="1" applyProtection="1">
      <alignment horizontal="left" vertical="center" wrapText="1" indent="1"/>
      <protection locked="0"/>
    </xf>
    <xf numFmtId="0" fontId="15" fillId="6" borderId="31" xfId="0" applyNumberFormat="1" applyFont="1" applyFill="1" applyBorder="1" applyAlignment="1" applyProtection="1">
      <alignment horizontal="left" vertical="center" wrapText="1" indent="1"/>
      <protection locked="0"/>
    </xf>
    <xf numFmtId="0" fontId="15" fillId="6" borderId="34" xfId="0" applyNumberFormat="1" applyFont="1" applyFill="1" applyBorder="1" applyAlignment="1" applyProtection="1">
      <alignment horizontal="left" vertical="center" wrapText="1" indent="1"/>
      <protection locked="0"/>
    </xf>
    <xf numFmtId="0" fontId="15" fillId="6" borderId="45" xfId="0" applyNumberFormat="1" applyFont="1" applyFill="1" applyBorder="1" applyAlignment="1" applyProtection="1">
      <alignment horizontal="left" vertical="center" wrapText="1" indent="1"/>
      <protection locked="0"/>
    </xf>
    <xf numFmtId="0" fontId="15" fillId="6" borderId="65" xfId="0" applyNumberFormat="1" applyFont="1" applyFill="1" applyBorder="1" applyAlignment="1" applyProtection="1">
      <alignment horizontal="left" vertical="center" wrapText="1" indent="1"/>
      <protection locked="0"/>
    </xf>
    <xf numFmtId="1" fontId="15" fillId="6" borderId="11" xfId="0" applyNumberFormat="1" applyFont="1" applyFill="1" applyBorder="1" applyAlignment="1" applyProtection="1">
      <alignment horizontal="center" vertical="center" wrapText="1"/>
      <protection locked="0"/>
    </xf>
    <xf numFmtId="1" fontId="15" fillId="6" borderId="65" xfId="0" applyNumberFormat="1" applyFont="1" applyFill="1" applyBorder="1" applyAlignment="1" applyProtection="1">
      <alignment horizontal="center" vertical="center" wrapText="1"/>
      <protection locked="0"/>
    </xf>
    <xf numFmtId="0" fontId="15" fillId="6" borderId="11" xfId="0" applyNumberFormat="1" applyFont="1" applyFill="1" applyBorder="1" applyAlignment="1" applyProtection="1">
      <alignment horizontal="center" vertical="center" wrapText="1" shrinkToFit="1"/>
      <protection locked="0"/>
    </xf>
    <xf numFmtId="0" fontId="15" fillId="6" borderId="65" xfId="0" applyNumberFormat="1" applyFont="1" applyFill="1" applyBorder="1" applyAlignment="1" applyProtection="1">
      <alignment horizontal="center" vertical="center" wrapText="1" shrinkToFit="1"/>
      <protection locked="0"/>
    </xf>
    <xf numFmtId="0" fontId="54" fillId="71" borderId="12" xfId="0" applyFont="1" applyFill="1" applyBorder="1" applyAlignment="1" applyProtection="1">
      <alignment horizontal="left" vertical="center" wrapText="1" indent="1"/>
    </xf>
    <xf numFmtId="0" fontId="54" fillId="71" borderId="29" xfId="0" applyFont="1" applyFill="1" applyBorder="1" applyAlignment="1" applyProtection="1">
      <alignment horizontal="left" vertical="center" wrapText="1" indent="1"/>
    </xf>
    <xf numFmtId="0" fontId="54" fillId="71" borderId="13" xfId="0" applyFont="1" applyFill="1" applyBorder="1" applyAlignment="1" applyProtection="1">
      <alignment horizontal="left" vertical="center" wrapText="1" indent="1"/>
    </xf>
    <xf numFmtId="0" fontId="16" fillId="46" borderId="10" xfId="0" applyFont="1" applyFill="1" applyBorder="1" applyAlignment="1" applyProtection="1">
      <alignment horizontal="center" vertical="center" wrapText="1"/>
    </xf>
    <xf numFmtId="0" fontId="16" fillId="46" borderId="31" xfId="0" applyFont="1" applyFill="1" applyBorder="1" applyAlignment="1" applyProtection="1">
      <alignment horizontal="center" vertical="center" wrapText="1"/>
    </xf>
    <xf numFmtId="0" fontId="16" fillId="46" borderId="34" xfId="0" applyFont="1" applyFill="1" applyBorder="1" applyAlignment="1" applyProtection="1">
      <alignment horizontal="center" vertical="center" wrapText="1"/>
    </xf>
    <xf numFmtId="0" fontId="16" fillId="46" borderId="45" xfId="0" applyFont="1" applyFill="1" applyBorder="1" applyAlignment="1" applyProtection="1">
      <alignment horizontal="center" vertical="center" wrapText="1"/>
    </xf>
    <xf numFmtId="0" fontId="16" fillId="46" borderId="83" xfId="0" applyFont="1" applyFill="1" applyBorder="1" applyAlignment="1" applyProtection="1">
      <alignment horizontal="center" vertical="center" wrapText="1"/>
    </xf>
    <xf numFmtId="0" fontId="16" fillId="46" borderId="82" xfId="0" applyFont="1" applyFill="1" applyBorder="1" applyAlignment="1" applyProtection="1">
      <alignment horizontal="center" vertical="center" wrapText="1"/>
    </xf>
    <xf numFmtId="0" fontId="16" fillId="46" borderId="11" xfId="0" applyFont="1" applyFill="1" applyBorder="1" applyAlignment="1" applyProtection="1">
      <alignment horizontal="center" vertical="center" wrapText="1"/>
    </xf>
    <xf numFmtId="0" fontId="16" fillId="46" borderId="65" xfId="0" applyFont="1" applyFill="1" applyBorder="1" applyAlignment="1" applyProtection="1">
      <alignment horizontal="center" vertical="center" wrapText="1"/>
    </xf>
    <xf numFmtId="0" fontId="16" fillId="46" borderId="35" xfId="0" applyFont="1" applyFill="1" applyBorder="1" applyAlignment="1" applyProtection="1">
      <alignment horizontal="center" vertical="center" wrapText="1"/>
    </xf>
    <xf numFmtId="0" fontId="33" fillId="46" borderId="10" xfId="0" applyFont="1" applyFill="1" applyBorder="1" applyAlignment="1" applyProtection="1">
      <alignment horizontal="center" vertical="center" wrapText="1"/>
    </xf>
    <xf numFmtId="0" fontId="33" fillId="46" borderId="34" xfId="0" applyFont="1" applyFill="1" applyBorder="1" applyAlignment="1" applyProtection="1">
      <alignment horizontal="center" vertical="center" wrapText="1"/>
    </xf>
    <xf numFmtId="0" fontId="33" fillId="46" borderId="83" xfId="0" applyFont="1" applyFill="1" applyBorder="1" applyAlignment="1" applyProtection="1">
      <alignment horizontal="center" vertical="center" wrapText="1"/>
    </xf>
    <xf numFmtId="0" fontId="33" fillId="46" borderId="11" xfId="0" applyFont="1" applyFill="1" applyBorder="1" applyAlignment="1" applyProtection="1">
      <alignment horizontal="center" vertical="center" wrapText="1"/>
    </xf>
    <xf numFmtId="0" fontId="33" fillId="46" borderId="65" xfId="0" applyFont="1" applyFill="1" applyBorder="1" applyAlignment="1" applyProtection="1">
      <alignment horizontal="center" vertical="center" wrapText="1"/>
    </xf>
    <xf numFmtId="0" fontId="33" fillId="46" borderId="35" xfId="0" applyFont="1" applyFill="1" applyBorder="1" applyAlignment="1" applyProtection="1">
      <alignment horizontal="center" vertical="center" wrapText="1"/>
    </xf>
    <xf numFmtId="0" fontId="15" fillId="6" borderId="83" xfId="0" applyNumberFormat="1" applyFont="1" applyFill="1" applyBorder="1" applyAlignment="1" applyProtection="1">
      <alignment horizontal="left" vertical="center" wrapText="1" indent="1"/>
      <protection locked="0"/>
    </xf>
    <xf numFmtId="0" fontId="15" fillId="6" borderId="82" xfId="0" applyNumberFormat="1" applyFont="1" applyFill="1" applyBorder="1" applyAlignment="1" applyProtection="1">
      <alignment horizontal="left" vertical="center" wrapText="1" indent="1"/>
      <protection locked="0"/>
    </xf>
    <xf numFmtId="0" fontId="15" fillId="6" borderId="35" xfId="0" applyNumberFormat="1" applyFont="1" applyFill="1" applyBorder="1" applyAlignment="1" applyProtection="1">
      <alignment horizontal="left" vertical="center" wrapText="1" indent="1"/>
      <protection locked="0"/>
    </xf>
    <xf numFmtId="1" fontId="15" fillId="6" borderId="35" xfId="0" applyNumberFormat="1" applyFont="1" applyFill="1" applyBorder="1" applyAlignment="1" applyProtection="1">
      <alignment horizontal="center" vertical="center" wrapText="1"/>
      <protection locked="0"/>
    </xf>
    <xf numFmtId="0" fontId="15" fillId="6" borderId="35" xfId="0" applyNumberFormat="1" applyFont="1" applyFill="1" applyBorder="1" applyAlignment="1" applyProtection="1">
      <alignment horizontal="center" vertical="center" wrapText="1" shrinkToFit="1"/>
      <protection locked="0"/>
    </xf>
    <xf numFmtId="171" fontId="12" fillId="6" borderId="35" xfId="0" applyNumberFormat="1" applyFont="1" applyFill="1" applyBorder="1" applyAlignment="1" applyProtection="1">
      <alignment horizontal="center" vertical="center" wrapText="1" shrinkToFit="1"/>
      <protection locked="0"/>
    </xf>
    <xf numFmtId="172" fontId="12" fillId="0" borderId="35" xfId="5" applyNumberFormat="1" applyFont="1" applyBorder="1" applyAlignment="1" applyProtection="1">
      <alignment horizontal="center" vertical="center" wrapText="1" shrinkToFit="1"/>
    </xf>
    <xf numFmtId="1" fontId="15" fillId="6" borderId="35" xfId="0" applyNumberFormat="1" applyFont="1" applyFill="1" applyBorder="1" applyAlignment="1" applyProtection="1">
      <alignment horizontal="center" vertical="center"/>
      <protection locked="0"/>
    </xf>
    <xf numFmtId="14" fontId="15" fillId="6" borderId="35" xfId="0" applyNumberFormat="1" applyFont="1" applyFill="1" applyBorder="1" applyAlignment="1" applyProtection="1">
      <alignment horizontal="center" vertical="center"/>
      <protection locked="0"/>
    </xf>
    <xf numFmtId="0" fontId="15" fillId="6" borderId="35" xfId="0" applyNumberFormat="1" applyFont="1" applyFill="1" applyBorder="1" applyAlignment="1" applyProtection="1">
      <alignment horizontal="left" vertical="center" indent="1"/>
      <protection locked="0"/>
    </xf>
    <xf numFmtId="44" fontId="33" fillId="14" borderId="35" xfId="1" applyFont="1" applyFill="1" applyBorder="1" applyAlignment="1" applyProtection="1">
      <alignment horizontal="center" vertical="center"/>
    </xf>
    <xf numFmtId="0" fontId="16" fillId="11" borderId="11" xfId="0" applyFont="1" applyFill="1" applyBorder="1" applyAlignment="1" applyProtection="1">
      <alignment horizontal="center" vertical="center" wrapText="1"/>
    </xf>
    <xf numFmtId="0" fontId="16" fillId="11" borderId="65" xfId="0" applyFont="1" applyFill="1" applyBorder="1" applyAlignment="1" applyProtection="1">
      <alignment horizontal="center" vertical="center" wrapText="1"/>
    </xf>
    <xf numFmtId="0" fontId="16" fillId="11" borderId="12" xfId="0" applyFont="1" applyFill="1" applyBorder="1" applyAlignment="1" applyProtection="1">
      <alignment horizontal="center" vertical="center" wrapText="1"/>
    </xf>
    <xf numFmtId="0" fontId="16" fillId="11" borderId="29" xfId="0" applyFont="1" applyFill="1" applyBorder="1" applyAlignment="1" applyProtection="1">
      <alignment horizontal="center" vertical="center" wrapText="1"/>
    </xf>
    <xf numFmtId="0" fontId="48" fillId="3" borderId="0" xfId="0" applyFont="1" applyFill="1" applyAlignment="1" applyProtection="1">
      <alignment horizontal="left" vertical="center"/>
    </xf>
    <xf numFmtId="0" fontId="40" fillId="3" borderId="0" xfId="0" applyFont="1" applyFill="1" applyAlignment="1" applyProtection="1">
      <alignment horizontal="left" vertical="center"/>
    </xf>
    <xf numFmtId="0" fontId="92" fillId="3" borderId="72" xfId="0" applyFont="1" applyFill="1" applyBorder="1" applyAlignment="1" applyProtection="1">
      <alignment horizontal="center" vertical="center"/>
    </xf>
    <xf numFmtId="0" fontId="9" fillId="3" borderId="0" xfId="0" applyFont="1" applyFill="1" applyAlignment="1" applyProtection="1">
      <alignment horizontal="center" vertical="center" textRotation="90"/>
    </xf>
    <xf numFmtId="0" fontId="40" fillId="11" borderId="12" xfId="0" applyFont="1" applyFill="1" applyBorder="1" applyAlignment="1" applyProtection="1">
      <alignment horizontal="left" vertical="center" wrapText="1"/>
    </xf>
    <xf numFmtId="0" fontId="40" fillId="11" borderId="29" xfId="0" applyFont="1" applyFill="1" applyBorder="1" applyAlignment="1" applyProtection="1">
      <alignment horizontal="left" vertical="center" wrapText="1"/>
    </xf>
    <xf numFmtId="0" fontId="40" fillId="11" borderId="13" xfId="0" applyFont="1" applyFill="1" applyBorder="1" applyAlignment="1" applyProtection="1">
      <alignment horizontal="left" vertical="center" wrapText="1"/>
    </xf>
    <xf numFmtId="0" fontId="40" fillId="12" borderId="12" xfId="0" applyFont="1" applyFill="1" applyBorder="1" applyAlignment="1" applyProtection="1">
      <alignment vertical="center" wrapText="1"/>
    </xf>
    <xf numFmtId="0" fontId="40" fillId="12" borderId="29" xfId="0" applyFont="1" applyFill="1" applyBorder="1" applyAlignment="1" applyProtection="1">
      <alignment vertical="center" wrapText="1"/>
    </xf>
    <xf numFmtId="0" fontId="40" fillId="12" borderId="13" xfId="0" applyFont="1" applyFill="1" applyBorder="1" applyAlignment="1" applyProtection="1">
      <alignment vertical="center" wrapText="1"/>
    </xf>
    <xf numFmtId="0" fontId="39" fillId="13" borderId="12" xfId="0" applyFont="1" applyFill="1" applyBorder="1" applyAlignment="1" applyProtection="1">
      <alignment horizontal="left" vertical="center" wrapText="1" indent="1"/>
    </xf>
    <xf numFmtId="0" fontId="40" fillId="13" borderId="29" xfId="0" applyFont="1" applyFill="1" applyBorder="1" applyAlignment="1" applyProtection="1">
      <alignment horizontal="left" vertical="center" wrapText="1" indent="1"/>
    </xf>
    <xf numFmtId="0" fontId="40" fillId="13" borderId="13" xfId="0" applyFont="1" applyFill="1" applyBorder="1" applyAlignment="1" applyProtection="1">
      <alignment horizontal="left" vertical="center" wrapText="1" indent="1"/>
    </xf>
    <xf numFmtId="0" fontId="104" fillId="73" borderId="0" xfId="0" applyFont="1" applyFill="1" applyBorder="1" applyAlignment="1" applyProtection="1">
      <alignment horizontal="center" vertical="center"/>
    </xf>
    <xf numFmtId="0" fontId="105" fillId="74" borderId="72" xfId="0" applyFont="1" applyFill="1" applyBorder="1" applyAlignment="1" applyProtection="1">
      <alignment horizontal="center" vertical="center"/>
    </xf>
    <xf numFmtId="49" fontId="39" fillId="11" borderId="12" xfId="0" applyNumberFormat="1" applyFont="1" applyFill="1" applyBorder="1" applyAlignment="1" applyProtection="1">
      <alignment horizontal="left" vertical="center" wrapText="1"/>
    </xf>
    <xf numFmtId="49" fontId="39" fillId="11" borderId="29" xfId="0" applyNumberFormat="1" applyFont="1" applyFill="1" applyBorder="1" applyAlignment="1" applyProtection="1">
      <alignment horizontal="left" vertical="center" wrapText="1"/>
    </xf>
    <xf numFmtId="49" fontId="39" fillId="11" borderId="13" xfId="0" applyNumberFormat="1" applyFont="1" applyFill="1" applyBorder="1" applyAlignment="1" applyProtection="1">
      <alignment horizontal="left" vertical="center" wrapText="1"/>
    </xf>
    <xf numFmtId="49" fontId="8" fillId="12" borderId="12" xfId="0" applyNumberFormat="1" applyFont="1" applyFill="1" applyBorder="1" applyAlignment="1" applyProtection="1">
      <alignment horizontal="left" vertical="center" wrapText="1"/>
    </xf>
    <xf numFmtId="49" fontId="8" fillId="12" borderId="29" xfId="0" applyNumberFormat="1" applyFont="1" applyFill="1" applyBorder="1" applyAlignment="1" applyProtection="1">
      <alignment horizontal="left" vertical="center" wrapText="1"/>
    </xf>
    <xf numFmtId="49" fontId="8" fillId="12" borderId="13" xfId="0" applyNumberFormat="1" applyFont="1" applyFill="1" applyBorder="1" applyAlignment="1" applyProtection="1">
      <alignment horizontal="left" vertical="center" wrapText="1"/>
    </xf>
    <xf numFmtId="49" fontId="39" fillId="13" borderId="10" xfId="0" applyNumberFormat="1" applyFont="1" applyFill="1" applyBorder="1" applyAlignment="1" applyProtection="1">
      <alignment horizontal="left" vertical="top" wrapText="1"/>
    </xf>
    <xf numFmtId="49" fontId="39" fillId="13" borderId="30" xfId="0" applyNumberFormat="1" applyFont="1" applyFill="1" applyBorder="1" applyAlignment="1" applyProtection="1">
      <alignment horizontal="left" vertical="top" wrapText="1"/>
    </xf>
    <xf numFmtId="49" fontId="39" fillId="13" borderId="31" xfId="0" applyNumberFormat="1" applyFont="1" applyFill="1" applyBorder="1" applyAlignment="1" applyProtection="1">
      <alignment horizontal="left" vertical="top" wrapText="1"/>
    </xf>
    <xf numFmtId="49" fontId="48" fillId="13" borderId="34" xfId="0" applyNumberFormat="1" applyFont="1" applyFill="1" applyBorder="1" applyAlignment="1" applyProtection="1">
      <alignment horizontal="left" vertical="top" wrapText="1"/>
    </xf>
    <xf numFmtId="49" fontId="39" fillId="13" borderId="0" xfId="0" applyNumberFormat="1" applyFont="1" applyFill="1" applyBorder="1" applyAlignment="1" applyProtection="1">
      <alignment horizontal="left" vertical="top" wrapText="1"/>
    </xf>
    <xf numFmtId="49" fontId="39" fillId="13" borderId="45" xfId="0" applyNumberFormat="1" applyFont="1" applyFill="1" applyBorder="1" applyAlignment="1" applyProtection="1">
      <alignment horizontal="left" vertical="top" wrapText="1"/>
    </xf>
    <xf numFmtId="0" fontId="43" fillId="13" borderId="0" xfId="0" applyFont="1" applyFill="1" applyBorder="1" applyAlignment="1" applyProtection="1">
      <alignment horizontal="center" vertical="center" wrapText="1"/>
    </xf>
    <xf numFmtId="0" fontId="43" fillId="13" borderId="34" xfId="0" applyFont="1" applyFill="1" applyBorder="1" applyAlignment="1" applyProtection="1">
      <alignment horizontal="center" vertical="center" wrapText="1"/>
    </xf>
    <xf numFmtId="0" fontId="46" fillId="2" borderId="10" xfId="0" applyFont="1" applyFill="1" applyBorder="1" applyAlignment="1" applyProtection="1">
      <alignment horizontal="center" vertical="center"/>
    </xf>
    <xf numFmtId="0" fontId="46" fillId="2" borderId="30" xfId="0" applyFont="1" applyFill="1" applyBorder="1" applyAlignment="1" applyProtection="1">
      <alignment horizontal="center" vertical="center"/>
    </xf>
    <xf numFmtId="0" fontId="46" fillId="2" borderId="31" xfId="0" applyFont="1" applyFill="1" applyBorder="1" applyAlignment="1" applyProtection="1">
      <alignment horizontal="center" vertical="center"/>
    </xf>
    <xf numFmtId="0" fontId="10" fillId="13" borderId="12" xfId="0" applyFont="1" applyFill="1" applyBorder="1" applyAlignment="1" applyProtection="1">
      <alignment horizontal="left" vertical="top" wrapText="1"/>
    </xf>
    <xf numFmtId="0" fontId="10" fillId="13" borderId="29" xfId="0" applyFont="1" applyFill="1" applyBorder="1" applyAlignment="1" applyProtection="1">
      <alignment horizontal="left" vertical="top" wrapText="1"/>
    </xf>
    <xf numFmtId="0" fontId="10" fillId="13" borderId="13" xfId="0" applyFont="1" applyFill="1" applyBorder="1" applyAlignment="1" applyProtection="1">
      <alignment horizontal="left" vertical="top" wrapText="1"/>
    </xf>
    <xf numFmtId="0" fontId="56" fillId="12" borderId="12" xfId="0" applyFont="1" applyFill="1" applyBorder="1" applyAlignment="1" applyProtection="1">
      <alignment horizontal="left" vertical="top" wrapText="1"/>
    </xf>
    <xf numFmtId="0" fontId="56" fillId="12" borderId="29" xfId="0" applyFont="1" applyFill="1" applyBorder="1" applyAlignment="1" applyProtection="1">
      <alignment horizontal="left" vertical="top" wrapText="1"/>
    </xf>
    <xf numFmtId="0" fontId="56" fillId="12" borderId="13" xfId="0" applyFont="1" applyFill="1" applyBorder="1" applyAlignment="1" applyProtection="1">
      <alignment horizontal="left" vertical="top" wrapText="1"/>
    </xf>
    <xf numFmtId="11" fontId="29" fillId="46" borderId="12" xfId="0" applyNumberFormat="1" applyFont="1" applyFill="1" applyBorder="1" applyAlignment="1" applyProtection="1">
      <alignment horizontal="center" vertical="center" wrapText="1"/>
    </xf>
    <xf numFmtId="11" fontId="29" fillId="46" borderId="29" xfId="0" applyNumberFormat="1" applyFont="1" applyFill="1" applyBorder="1" applyAlignment="1" applyProtection="1">
      <alignment horizontal="center" vertical="center" wrapText="1"/>
    </xf>
    <xf numFmtId="11" fontId="29" fillId="46" borderId="13" xfId="0" applyNumberFormat="1" applyFont="1" applyFill="1" applyBorder="1" applyAlignment="1" applyProtection="1">
      <alignment horizontal="center" vertical="center" wrapText="1"/>
    </xf>
    <xf numFmtId="0" fontId="5" fillId="46" borderId="83" xfId="0" applyFont="1" applyFill="1" applyBorder="1" applyAlignment="1" applyProtection="1">
      <alignment horizontal="left" vertical="center" wrapText="1"/>
    </xf>
    <xf numFmtId="0" fontId="5" fillId="46" borderId="72" xfId="0" applyFont="1" applyFill="1" applyBorder="1" applyAlignment="1" applyProtection="1">
      <alignment horizontal="left" vertical="center" wrapText="1"/>
    </xf>
    <xf numFmtId="0" fontId="5" fillId="46" borderId="82" xfId="0" applyFont="1" applyFill="1" applyBorder="1" applyAlignment="1" applyProtection="1">
      <alignment horizontal="left" vertical="center" wrapText="1"/>
    </xf>
    <xf numFmtId="0" fontId="5" fillId="46" borderId="12" xfId="0" applyFont="1" applyFill="1" applyBorder="1" applyAlignment="1" applyProtection="1">
      <alignment horizontal="left" vertical="center" wrapText="1"/>
    </xf>
    <xf numFmtId="0" fontId="5" fillId="46" borderId="29" xfId="0" applyFont="1" applyFill="1" applyBorder="1" applyAlignment="1" applyProtection="1">
      <alignment horizontal="left" vertical="center" wrapText="1"/>
    </xf>
    <xf numFmtId="0" fontId="5" fillId="46" borderId="13" xfId="0" applyFont="1" applyFill="1" applyBorder="1" applyAlignment="1" applyProtection="1">
      <alignment horizontal="left" vertical="center" wrapText="1"/>
    </xf>
    <xf numFmtId="0" fontId="5" fillId="46" borderId="10" xfId="0" applyFont="1" applyFill="1" applyBorder="1" applyAlignment="1" applyProtection="1">
      <alignment horizontal="left" vertical="center" wrapText="1"/>
    </xf>
    <xf numFmtId="0" fontId="5" fillId="46" borderId="30" xfId="0" applyFont="1" applyFill="1" applyBorder="1" applyAlignment="1" applyProtection="1">
      <alignment horizontal="left" vertical="center" wrapText="1"/>
    </xf>
    <xf numFmtId="0" fontId="5" fillId="46" borderId="31" xfId="0" applyFont="1" applyFill="1" applyBorder="1" applyAlignment="1" applyProtection="1">
      <alignment horizontal="left" vertical="center" wrapText="1"/>
    </xf>
    <xf numFmtId="0" fontId="1" fillId="46" borderId="10" xfId="0" applyFont="1" applyFill="1" applyBorder="1" applyAlignment="1" applyProtection="1">
      <alignment horizontal="left" vertical="center" wrapText="1"/>
    </xf>
    <xf numFmtId="0" fontId="1" fillId="46" borderId="30" xfId="0" applyFont="1" applyFill="1" applyBorder="1" applyAlignment="1" applyProtection="1">
      <alignment horizontal="left" vertical="center" wrapText="1"/>
    </xf>
    <xf numFmtId="0" fontId="1" fillId="46" borderId="31" xfId="0" applyFont="1" applyFill="1" applyBorder="1" applyAlignment="1" applyProtection="1">
      <alignment horizontal="left" vertical="center" wrapText="1"/>
    </xf>
    <xf numFmtId="0" fontId="1" fillId="46" borderId="12" xfId="0" applyFont="1" applyFill="1" applyBorder="1" applyAlignment="1" applyProtection="1">
      <alignment horizontal="left" vertical="center" wrapText="1"/>
    </xf>
    <xf numFmtId="0" fontId="1" fillId="46" borderId="29" xfId="0" applyFont="1" applyFill="1" applyBorder="1" applyAlignment="1" applyProtection="1">
      <alignment horizontal="left" vertical="center" wrapText="1"/>
    </xf>
    <xf numFmtId="0" fontId="1" fillId="46" borderId="13" xfId="0" applyFont="1" applyFill="1" applyBorder="1" applyAlignment="1" applyProtection="1">
      <alignment horizontal="left" vertical="center" wrapText="1"/>
    </xf>
    <xf numFmtId="0" fontId="1" fillId="46" borderId="83" xfId="0" applyFont="1" applyFill="1" applyBorder="1" applyAlignment="1" applyProtection="1">
      <alignment horizontal="left" vertical="center" wrapText="1"/>
    </xf>
    <xf numFmtId="0" fontId="1" fillId="46" borderId="72" xfId="0" applyFont="1" applyFill="1" applyBorder="1" applyAlignment="1" applyProtection="1">
      <alignment horizontal="left" vertical="center" wrapText="1"/>
    </xf>
    <xf numFmtId="0" fontId="1" fillId="46" borderId="82" xfId="0" applyFont="1" applyFill="1" applyBorder="1" applyAlignment="1" applyProtection="1">
      <alignment horizontal="left" vertical="center" wrapText="1"/>
    </xf>
    <xf numFmtId="0" fontId="5" fillId="46" borderId="34" xfId="0" applyFont="1" applyFill="1" applyBorder="1" applyAlignment="1" applyProtection="1">
      <alignment horizontal="left" vertical="center" wrapText="1"/>
    </xf>
    <xf numFmtId="0" fontId="5" fillId="46" borderId="0" xfId="0" applyFont="1" applyFill="1" applyBorder="1" applyAlignment="1" applyProtection="1">
      <alignment horizontal="left" vertical="center" wrapText="1"/>
    </xf>
    <xf numFmtId="0" fontId="5" fillId="46" borderId="45" xfId="0" applyFont="1" applyFill="1" applyBorder="1" applyAlignment="1" applyProtection="1">
      <alignment horizontal="left" vertical="center" wrapText="1"/>
    </xf>
    <xf numFmtId="0" fontId="46" fillId="2" borderId="12" xfId="0" applyFont="1" applyFill="1" applyBorder="1" applyAlignment="1" applyProtection="1">
      <alignment horizontal="center" vertical="center"/>
    </xf>
    <xf numFmtId="0" fontId="46" fillId="2" borderId="29" xfId="0" applyFont="1" applyFill="1" applyBorder="1" applyAlignment="1" applyProtection="1">
      <alignment horizontal="center" vertical="center"/>
    </xf>
    <xf numFmtId="0" fontId="46" fillId="2" borderId="13" xfId="0" applyFont="1" applyFill="1" applyBorder="1" applyAlignment="1" applyProtection="1">
      <alignment horizontal="center" vertical="center"/>
    </xf>
    <xf numFmtId="0" fontId="92" fillId="0" borderId="0" xfId="0" applyFont="1" applyFill="1" applyBorder="1" applyAlignment="1" applyProtection="1">
      <alignment horizontal="center" vertical="center" wrapText="1"/>
    </xf>
    <xf numFmtId="0" fontId="54" fillId="46" borderId="12" xfId="0" applyFont="1" applyFill="1" applyBorder="1" applyAlignment="1" applyProtection="1">
      <alignment horizontal="left" vertical="top" wrapText="1"/>
    </xf>
    <xf numFmtId="0" fontId="54" fillId="46" borderId="29" xfId="0" applyFont="1" applyFill="1" applyBorder="1" applyAlignment="1" applyProtection="1">
      <alignment horizontal="left" vertical="top" wrapText="1"/>
    </xf>
    <xf numFmtId="0" fontId="54" fillId="46" borderId="13" xfId="0" applyFont="1" applyFill="1" applyBorder="1" applyAlignment="1" applyProtection="1">
      <alignment horizontal="left" vertical="top" wrapText="1"/>
    </xf>
    <xf numFmtId="0" fontId="51" fillId="0" borderId="0" xfId="0" applyFont="1" applyFill="1" applyAlignment="1" applyProtection="1">
      <alignment horizontal="center" vertical="center" textRotation="90"/>
    </xf>
    <xf numFmtId="0" fontId="104" fillId="73" borderId="72" xfId="0" applyFont="1" applyFill="1" applyBorder="1" applyAlignment="1" applyProtection="1">
      <alignment horizontal="center" vertical="center"/>
    </xf>
    <xf numFmtId="0" fontId="105" fillId="74"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92" fillId="0" borderId="0" xfId="0" applyFont="1" applyFill="1" applyBorder="1" applyAlignment="1" applyProtection="1">
      <alignment horizontal="center" vertical="center"/>
    </xf>
    <xf numFmtId="0" fontId="40" fillId="46" borderId="12" xfId="0" applyFont="1" applyFill="1" applyBorder="1" applyAlignment="1" applyProtection="1">
      <alignment horizontal="left" vertical="top" wrapText="1" indent="1"/>
    </xf>
    <xf numFmtId="0" fontId="40" fillId="46" borderId="29" xfId="0" applyFont="1" applyFill="1" applyBorder="1" applyAlignment="1" applyProtection="1">
      <alignment horizontal="left" vertical="top" wrapText="1" indent="1"/>
    </xf>
    <xf numFmtId="0" fontId="40" fillId="46" borderId="29" xfId="0" applyFont="1" applyFill="1" applyBorder="1" applyAlignment="1" applyProtection="1">
      <alignment horizontal="left" vertical="top" indent="1"/>
    </xf>
    <xf numFmtId="0" fontId="40" fillId="46" borderId="13" xfId="0" applyFont="1" applyFill="1" applyBorder="1" applyAlignment="1" applyProtection="1">
      <alignment horizontal="left" vertical="top" indent="1"/>
    </xf>
    <xf numFmtId="20" fontId="39" fillId="13" borderId="12" xfId="0" applyNumberFormat="1" applyFont="1" applyFill="1" applyBorder="1" applyAlignment="1" applyProtection="1">
      <alignment horizontal="left" vertical="top" wrapText="1" indent="1"/>
    </xf>
    <xf numFmtId="20" fontId="39" fillId="13" borderId="29" xfId="0" applyNumberFormat="1" applyFont="1" applyFill="1" applyBorder="1" applyAlignment="1" applyProtection="1">
      <alignment horizontal="left" vertical="top" wrapText="1" indent="1"/>
    </xf>
    <xf numFmtId="20" fontId="39" fillId="13" borderId="29" xfId="0" applyNumberFormat="1" applyFont="1" applyFill="1" applyBorder="1" applyAlignment="1" applyProtection="1">
      <alignment horizontal="left" vertical="top" indent="1"/>
    </xf>
    <xf numFmtId="20" fontId="39" fillId="13" borderId="13" xfId="0" applyNumberFormat="1" applyFont="1" applyFill="1" applyBorder="1" applyAlignment="1" applyProtection="1">
      <alignment horizontal="left" vertical="top" indent="1"/>
    </xf>
    <xf numFmtId="0" fontId="5" fillId="46" borderId="46" xfId="0" applyFont="1" applyFill="1" applyBorder="1" applyAlignment="1" applyProtection="1">
      <alignment horizontal="left" vertical="center"/>
    </xf>
    <xf numFmtId="0" fontId="5" fillId="46" borderId="63" xfId="0" applyFont="1" applyFill="1" applyBorder="1" applyAlignment="1" applyProtection="1">
      <alignment horizontal="left" vertical="center"/>
    </xf>
    <xf numFmtId="0" fontId="5" fillId="46" borderId="61" xfId="0" applyFont="1" applyFill="1" applyBorder="1" applyAlignment="1" applyProtection="1">
      <alignment horizontal="left" vertical="center" wrapText="1"/>
    </xf>
    <xf numFmtId="0" fontId="5" fillId="46" borderId="62" xfId="0" applyFont="1" applyFill="1" applyBorder="1" applyAlignment="1" applyProtection="1">
      <alignment horizontal="left" vertical="center" wrapText="1"/>
    </xf>
    <xf numFmtId="0" fontId="29" fillId="0" borderId="29" xfId="0" applyFont="1" applyFill="1" applyBorder="1" applyAlignment="1" applyProtection="1">
      <alignment horizontal="center" vertical="center"/>
    </xf>
    <xf numFmtId="0" fontId="15" fillId="46" borderId="12" xfId="0" applyFont="1" applyFill="1" applyBorder="1" applyAlignment="1" applyProtection="1">
      <alignment horizontal="left" vertical="center"/>
    </xf>
    <xf numFmtId="0" fontId="15" fillId="46" borderId="13" xfId="0" applyFont="1" applyFill="1" applyBorder="1" applyAlignment="1" applyProtection="1">
      <alignment horizontal="left" vertical="center"/>
    </xf>
    <xf numFmtId="0" fontId="5" fillId="46" borderId="47" xfId="0" applyFont="1" applyFill="1" applyBorder="1" applyAlignment="1" applyProtection="1">
      <alignment horizontal="left" vertical="center"/>
    </xf>
    <xf numFmtId="0" fontId="5" fillId="46" borderId="64" xfId="0" applyFont="1" applyFill="1" applyBorder="1" applyAlignment="1" applyProtection="1">
      <alignment horizontal="left" vertical="center"/>
    </xf>
    <xf numFmtId="0" fontId="5" fillId="46" borderId="12" xfId="0" applyFont="1" applyFill="1" applyBorder="1" applyAlignment="1" applyProtection="1">
      <alignment horizontal="left" vertical="center"/>
    </xf>
    <xf numFmtId="0" fontId="5" fillId="46" borderId="13" xfId="0" applyFont="1" applyFill="1" applyBorder="1" applyAlignment="1" applyProtection="1">
      <alignment horizontal="left" vertical="center"/>
    </xf>
    <xf numFmtId="0" fontId="56" fillId="13" borderId="12" xfId="0" applyFont="1" applyFill="1" applyBorder="1" applyAlignment="1" applyProtection="1">
      <alignment horizontal="left" vertical="top" wrapText="1"/>
    </xf>
    <xf numFmtId="0" fontId="56" fillId="13" borderId="29" xfId="0" applyFont="1" applyFill="1" applyBorder="1" applyAlignment="1" applyProtection="1">
      <alignment horizontal="left" vertical="top" wrapText="1"/>
    </xf>
    <xf numFmtId="0" fontId="56" fillId="13" borderId="13" xfId="0" applyFont="1" applyFill="1" applyBorder="1" applyAlignment="1" applyProtection="1">
      <alignment horizontal="left" vertical="top" wrapText="1"/>
    </xf>
    <xf numFmtId="0" fontId="5" fillId="46" borderId="10" xfId="0" applyFont="1" applyFill="1" applyBorder="1" applyAlignment="1" applyProtection="1">
      <alignment horizontal="left" vertical="center"/>
    </xf>
    <xf numFmtId="0" fontId="5" fillId="46" borderId="31" xfId="0" applyFont="1" applyFill="1" applyBorder="1" applyAlignment="1" applyProtection="1">
      <alignment horizontal="left" vertical="center"/>
    </xf>
    <xf numFmtId="0" fontId="55" fillId="46" borderId="29" xfId="0" applyFont="1" applyFill="1" applyBorder="1" applyAlignment="1" applyProtection="1">
      <alignment horizontal="left" vertical="center" wrapText="1"/>
    </xf>
    <xf numFmtId="0" fontId="55" fillId="46" borderId="13" xfId="0"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5" fillId="46" borderId="10" xfId="0" applyFont="1" applyFill="1" applyBorder="1" applyAlignment="1" applyProtection="1">
      <alignment horizontal="center" vertical="center"/>
    </xf>
    <xf numFmtId="0" fontId="5" fillId="46" borderId="34" xfId="0" applyFont="1" applyFill="1" applyBorder="1" applyAlignment="1" applyProtection="1">
      <alignment horizontal="center" vertical="center"/>
    </xf>
    <xf numFmtId="0" fontId="5" fillId="46" borderId="32" xfId="0" applyFont="1" applyFill="1" applyBorder="1" applyAlignment="1" applyProtection="1">
      <alignment horizontal="center" vertical="center"/>
    </xf>
    <xf numFmtId="0" fontId="33" fillId="69" borderId="12" xfId="0" applyFont="1" applyFill="1" applyBorder="1" applyAlignment="1" applyProtection="1">
      <alignment horizontal="left" vertical="center" wrapText="1"/>
    </xf>
    <xf numFmtId="0" fontId="33" fillId="69" borderId="13" xfId="0" applyFont="1" applyFill="1" applyBorder="1" applyAlignment="1" applyProtection="1">
      <alignment horizontal="left" vertical="center" wrapText="1"/>
    </xf>
    <xf numFmtId="0" fontId="0" fillId="0" borderId="31" xfId="0" applyBorder="1" applyAlignment="1" applyProtection="1">
      <alignment horizontal="left" vertical="center" wrapText="1"/>
    </xf>
    <xf numFmtId="0" fontId="40" fillId="46" borderId="12" xfId="0" applyFont="1" applyFill="1" applyBorder="1" applyAlignment="1" applyProtection="1">
      <alignment horizontal="left" vertical="center" wrapText="1" indent="1"/>
    </xf>
    <xf numFmtId="0" fontId="40" fillId="46" borderId="29" xfId="0" applyFont="1" applyFill="1" applyBorder="1" applyAlignment="1" applyProtection="1">
      <alignment horizontal="left" vertical="center" wrapText="1" indent="1"/>
    </xf>
    <xf numFmtId="0" fontId="40" fillId="46" borderId="13" xfId="0" applyFont="1" applyFill="1" applyBorder="1" applyAlignment="1" applyProtection="1">
      <alignment horizontal="left" vertical="center" wrapText="1" indent="1"/>
    </xf>
    <xf numFmtId="0" fontId="39" fillId="12" borderId="12" xfId="0" applyFont="1" applyFill="1" applyBorder="1" applyAlignment="1" applyProtection="1">
      <alignment horizontal="left" vertical="center" wrapText="1" indent="1"/>
    </xf>
    <xf numFmtId="0" fontId="39" fillId="12" borderId="29" xfId="0" applyFont="1" applyFill="1" applyBorder="1" applyAlignment="1" applyProtection="1">
      <alignment horizontal="left" vertical="center" wrapText="1" indent="1"/>
    </xf>
    <xf numFmtId="0" fontId="39" fillId="12" borderId="13" xfId="0" applyFont="1" applyFill="1" applyBorder="1" applyAlignment="1" applyProtection="1">
      <alignment horizontal="left" vertical="center" wrapText="1" indent="1"/>
    </xf>
    <xf numFmtId="0" fontId="39" fillId="13" borderId="29" xfId="0" applyFont="1" applyFill="1" applyBorder="1" applyAlignment="1" applyProtection="1">
      <alignment horizontal="left" vertical="center" wrapText="1" indent="1"/>
    </xf>
    <xf numFmtId="0" fontId="39" fillId="13" borderId="13" xfId="0" applyFont="1" applyFill="1" applyBorder="1" applyAlignment="1" applyProtection="1">
      <alignment horizontal="left" vertical="center" wrapText="1" indent="1"/>
    </xf>
    <xf numFmtId="0" fontId="38" fillId="3" borderId="67" xfId="0" applyFont="1" applyFill="1" applyBorder="1" applyAlignment="1" applyProtection="1">
      <alignment horizontal="center" vertical="center"/>
    </xf>
    <xf numFmtId="0" fontId="48" fillId="0" borderId="0" xfId="0" applyFont="1" applyFill="1" applyAlignment="1" applyProtection="1">
      <alignment horizontal="left" vertical="center" indent="1"/>
    </xf>
    <xf numFmtId="0" fontId="38" fillId="0" borderId="28" xfId="0" applyFont="1" applyFill="1" applyBorder="1" applyAlignment="1" applyProtection="1">
      <alignment horizontal="center" vertical="center"/>
    </xf>
    <xf numFmtId="0" fontId="40" fillId="46" borderId="29" xfId="0" applyFont="1" applyFill="1" applyBorder="1" applyAlignment="1" applyProtection="1">
      <alignment horizontal="left" vertical="center" indent="1"/>
    </xf>
    <xf numFmtId="0" fontId="40" fillId="46" borderId="13" xfId="0" applyFont="1" applyFill="1" applyBorder="1" applyAlignment="1" applyProtection="1">
      <alignment horizontal="left" vertical="center" indent="1"/>
    </xf>
    <xf numFmtId="0" fontId="39" fillId="13" borderId="29" xfId="0" applyFont="1" applyFill="1" applyBorder="1" applyAlignment="1" applyProtection="1">
      <alignment horizontal="left" vertical="center" indent="1"/>
    </xf>
    <xf numFmtId="0" fontId="39" fillId="13" borderId="13" xfId="0" applyFont="1" applyFill="1" applyBorder="1" applyAlignment="1" applyProtection="1">
      <alignment horizontal="left" vertical="center" indent="1"/>
    </xf>
  </cellXfs>
  <cellStyles count="34897">
    <cellStyle name="20 % - Accent1 2" xfId="14"/>
    <cellStyle name="20 % - Accent1 2 2" xfId="15"/>
    <cellStyle name="20 % - Accent1 2 2 2" xfId="704"/>
    <cellStyle name="20 % - Accent1 2 2 2 2" xfId="34729"/>
    <cellStyle name="20 % - Accent1 2 2 3" xfId="34308"/>
    <cellStyle name="20 % - Accent1 2 2 4" xfId="34582"/>
    <cellStyle name="20 % - Accent1 3" xfId="34309"/>
    <cellStyle name="20 % - Accent1 4" xfId="34310"/>
    <cellStyle name="20 % - Accent1 5" xfId="34311"/>
    <cellStyle name="20 % - Accent2 2" xfId="16"/>
    <cellStyle name="20 % - Accent2 2 2" xfId="17"/>
    <cellStyle name="20 % - Accent2 2 2 2" xfId="705"/>
    <cellStyle name="20 % - Accent2 2 2 2 2" xfId="34730"/>
    <cellStyle name="20 % - Accent2 2 2 3" xfId="34312"/>
    <cellStyle name="20 % - Accent2 2 2 4" xfId="34583"/>
    <cellStyle name="20 % - Accent2 3" xfId="34313"/>
    <cellStyle name="20 % - Accent2 4" xfId="34314"/>
    <cellStyle name="20 % - Accent2 5" xfId="34315"/>
    <cellStyle name="20 % - Accent3 2" xfId="18"/>
    <cellStyle name="20 % - Accent3 2 2" xfId="19"/>
    <cellStyle name="20 % - Accent3 2 2 2" xfId="706"/>
    <cellStyle name="20 % - Accent3 2 2 2 2" xfId="34731"/>
    <cellStyle name="20 % - Accent3 2 2 3" xfId="34316"/>
    <cellStyle name="20 % - Accent3 2 2 4" xfId="34584"/>
    <cellStyle name="20 % - Accent3 3" xfId="34317"/>
    <cellStyle name="20 % - Accent3 4" xfId="34318"/>
    <cellStyle name="20 % - Accent3 5" xfId="34319"/>
    <cellStyle name="20 % - Accent4 2" xfId="20"/>
    <cellStyle name="20 % - Accent4 2 2" xfId="21"/>
    <cellStyle name="20 % - Accent4 2 2 2" xfId="707"/>
    <cellStyle name="20 % - Accent4 2 2 2 2" xfId="34732"/>
    <cellStyle name="20 % - Accent4 2 2 3" xfId="34320"/>
    <cellStyle name="20 % - Accent4 2 2 4" xfId="34585"/>
    <cellStyle name="20 % - Accent4 3" xfId="34321"/>
    <cellStyle name="20 % - Accent4 4" xfId="34322"/>
    <cellStyle name="20 % - Accent4 5" xfId="34323"/>
    <cellStyle name="20 % - Accent5 2" xfId="22"/>
    <cellStyle name="20 % - Accent5 2 2" xfId="23"/>
    <cellStyle name="20 % - Accent5 2 2 2" xfId="708"/>
    <cellStyle name="20 % - Accent5 2 2 2 2" xfId="34733"/>
    <cellStyle name="20 % - Accent5 2 2 3" xfId="34324"/>
    <cellStyle name="20 % - Accent5 2 2 4" xfId="34586"/>
    <cellStyle name="20 % - Accent5 3" xfId="34325"/>
    <cellStyle name="20 % - Accent5 4" xfId="34326"/>
    <cellStyle name="20 % - Accent5 5" xfId="34327"/>
    <cellStyle name="20 % - Accent6 2" xfId="24"/>
    <cellStyle name="20 % - Accent6 2 2" xfId="25"/>
    <cellStyle name="20 % - Accent6 2 2 2" xfId="709"/>
    <cellStyle name="20 % - Accent6 2 2 2 2" xfId="34734"/>
    <cellStyle name="20 % - Accent6 2 2 3" xfId="34328"/>
    <cellStyle name="20 % - Accent6 2 2 4" xfId="34587"/>
    <cellStyle name="20 % - Accent6 3" xfId="34329"/>
    <cellStyle name="20 % - Accent6 4" xfId="34330"/>
    <cellStyle name="20 % - Accent6 5" xfId="34331"/>
    <cellStyle name="40 % - Accent1 2" xfId="26"/>
    <cellStyle name="40 % - Accent1 2 2" xfId="27"/>
    <cellStyle name="40 % - Accent1 2 2 2" xfId="710"/>
    <cellStyle name="40 % - Accent1 2 2 2 2" xfId="34735"/>
    <cellStyle name="40 % - Accent1 2 2 3" xfId="34332"/>
    <cellStyle name="40 % - Accent1 2 2 4" xfId="34588"/>
    <cellStyle name="40 % - Accent1 3" xfId="34333"/>
    <cellStyle name="40 % - Accent1 4" xfId="34334"/>
    <cellStyle name="40 % - Accent1 5" xfId="34335"/>
    <cellStyle name="40 % - Accent2 2" xfId="28"/>
    <cellStyle name="40 % - Accent2 2 2" xfId="29"/>
    <cellStyle name="40 % - Accent2 2 2 2" xfId="711"/>
    <cellStyle name="40 % - Accent2 2 2 2 2" xfId="34736"/>
    <cellStyle name="40 % - Accent2 2 2 3" xfId="34336"/>
    <cellStyle name="40 % - Accent2 2 2 4" xfId="34589"/>
    <cellStyle name="40 % - Accent2 3" xfId="34337"/>
    <cellStyle name="40 % - Accent2 4" xfId="34338"/>
    <cellStyle name="40 % - Accent2 5" xfId="34339"/>
    <cellStyle name="40 % - Accent3 2" xfId="30"/>
    <cellStyle name="40 % - Accent3 2 2" xfId="31"/>
    <cellStyle name="40 % - Accent3 2 2 2" xfId="712"/>
    <cellStyle name="40 % - Accent3 2 2 2 2" xfId="34737"/>
    <cellStyle name="40 % - Accent3 2 2 3" xfId="34340"/>
    <cellStyle name="40 % - Accent3 2 2 4" xfId="34590"/>
    <cellStyle name="40 % - Accent3 3" xfId="34341"/>
    <cellStyle name="40 % - Accent3 4" xfId="34342"/>
    <cellStyle name="40 % - Accent3 5" xfId="34343"/>
    <cellStyle name="40 % - Accent4 2" xfId="32"/>
    <cellStyle name="40 % - Accent4 2 2" xfId="33"/>
    <cellStyle name="40 % - Accent4 2 2 2" xfId="713"/>
    <cellStyle name="40 % - Accent4 2 2 2 2" xfId="34738"/>
    <cellStyle name="40 % - Accent4 2 2 3" xfId="34344"/>
    <cellStyle name="40 % - Accent4 2 2 4" xfId="34591"/>
    <cellStyle name="40 % - Accent4 3" xfId="34345"/>
    <cellStyle name="40 % - Accent4 4" xfId="34346"/>
    <cellStyle name="40 % - Accent4 5" xfId="34347"/>
    <cellStyle name="40 % - Accent5 2" xfId="34"/>
    <cellStyle name="40 % - Accent5 2 2" xfId="35"/>
    <cellStyle name="40 % - Accent5 2 2 2" xfId="714"/>
    <cellStyle name="40 % - Accent5 2 2 2 2" xfId="34739"/>
    <cellStyle name="40 % - Accent5 2 2 3" xfId="34348"/>
    <cellStyle name="40 % - Accent5 2 2 4" xfId="34592"/>
    <cellStyle name="40 % - Accent5 3" xfId="34349"/>
    <cellStyle name="40 % - Accent5 4" xfId="34350"/>
    <cellStyle name="40 % - Accent5 5" xfId="34351"/>
    <cellStyle name="40 % - Accent6 2" xfId="36"/>
    <cellStyle name="40 % - Accent6 2 2" xfId="37"/>
    <cellStyle name="40 % - Accent6 2 2 2" xfId="715"/>
    <cellStyle name="40 % - Accent6 2 2 2 2" xfId="34740"/>
    <cellStyle name="40 % - Accent6 2 2 3" xfId="34352"/>
    <cellStyle name="40 % - Accent6 2 2 4" xfId="34593"/>
    <cellStyle name="40 % - Accent6 3" xfId="34353"/>
    <cellStyle name="40 % - Accent6 4" xfId="34354"/>
    <cellStyle name="40 % - Accent6 5" xfId="34355"/>
    <cellStyle name="60 % - Accent1 2" xfId="38"/>
    <cellStyle name="60 % - Accent1 2 2" xfId="39"/>
    <cellStyle name="60 % - Accent1 3" xfId="34356"/>
    <cellStyle name="60 % - Accent1 4" xfId="34357"/>
    <cellStyle name="60 % - Accent2 2" xfId="40"/>
    <cellStyle name="60 % - Accent2 2 2" xfId="41"/>
    <cellStyle name="60 % - Accent2 3" xfId="34358"/>
    <cellStyle name="60 % - Accent2 4" xfId="34359"/>
    <cellStyle name="60 % - Accent3 2" xfId="42"/>
    <cellStyle name="60 % - Accent3 2 2" xfId="43"/>
    <cellStyle name="60 % - Accent3 3" xfId="34360"/>
    <cellStyle name="60 % - Accent3 4" xfId="34361"/>
    <cellStyle name="60 % - Accent4 2" xfId="44"/>
    <cellStyle name="60 % - Accent4 2 2" xfId="45"/>
    <cellStyle name="60 % - Accent4 3" xfId="34362"/>
    <cellStyle name="60 % - Accent4 4" xfId="34363"/>
    <cellStyle name="60 % - Accent5 2" xfId="46"/>
    <cellStyle name="60 % - Accent5 2 2" xfId="47"/>
    <cellStyle name="60 % - Accent5 3" xfId="34364"/>
    <cellStyle name="60 % - Accent5 4" xfId="34365"/>
    <cellStyle name="60 % - Accent6 2" xfId="48"/>
    <cellStyle name="60 % - Accent6 2 2" xfId="49"/>
    <cellStyle name="60 % - Accent6 3" xfId="34366"/>
    <cellStyle name="60 % - Accent6 4" xfId="34367"/>
    <cellStyle name="Accent1 2" xfId="50"/>
    <cellStyle name="Accent1 2 2" xfId="51"/>
    <cellStyle name="Accent1 3" xfId="34368"/>
    <cellStyle name="Accent1 4" xfId="34369"/>
    <cellStyle name="Accent2 2" xfId="52"/>
    <cellStyle name="Accent2 2 2" xfId="53"/>
    <cellStyle name="Accent2 3" xfId="34370"/>
    <cellStyle name="Accent2 4" xfId="34371"/>
    <cellStyle name="Accent3 2" xfId="54"/>
    <cellStyle name="Accent3 2 2" xfId="55"/>
    <cellStyle name="Accent3 3" xfId="34372"/>
    <cellStyle name="Accent3 4" xfId="34373"/>
    <cellStyle name="Accent4 2" xfId="56"/>
    <cellStyle name="Accent4 2 2" xfId="57"/>
    <cellStyle name="Accent4 3" xfId="34374"/>
    <cellStyle name="Accent4 4" xfId="34375"/>
    <cellStyle name="Accent5 2" xfId="58"/>
    <cellStyle name="Accent5 2 2" xfId="59"/>
    <cellStyle name="Accent5 3" xfId="34376"/>
    <cellStyle name="Accent5 4" xfId="34377"/>
    <cellStyle name="Accent6 2" xfId="60"/>
    <cellStyle name="Accent6 2 2" xfId="61"/>
    <cellStyle name="Accent6 3" xfId="34378"/>
    <cellStyle name="Accent6 4" xfId="34379"/>
    <cellStyle name="Avertissement 2" xfId="62"/>
    <cellStyle name="Avertissement 2 2" xfId="63"/>
    <cellStyle name="Avertissement 3" xfId="34380"/>
    <cellStyle name="Avertissement 4" xfId="34381"/>
    <cellStyle name="Calcul 2" xfId="64"/>
    <cellStyle name="Calcul 2 10" xfId="7356"/>
    <cellStyle name="Calcul 2 11" xfId="7357"/>
    <cellStyle name="Calcul 2 12" xfId="7358"/>
    <cellStyle name="Calcul 2 13" xfId="7359"/>
    <cellStyle name="Calcul 2 14" xfId="7360"/>
    <cellStyle name="Calcul 2 15" xfId="7361"/>
    <cellStyle name="Calcul 2 16" xfId="34382"/>
    <cellStyle name="Calcul 2 17" xfId="34499"/>
    <cellStyle name="Calcul 2 18" xfId="34757"/>
    <cellStyle name="Calcul 2 2" xfId="65"/>
    <cellStyle name="Calcul 2 2 10" xfId="7362"/>
    <cellStyle name="Calcul 2 2 11" xfId="7363"/>
    <cellStyle name="Calcul 2 2 12" xfId="7364"/>
    <cellStyle name="Calcul 2 2 13" xfId="32460"/>
    <cellStyle name="Calcul 2 2 14" xfId="34504"/>
    <cellStyle name="Calcul 2 2 15" xfId="34758"/>
    <cellStyle name="Calcul 2 2 2" xfId="66"/>
    <cellStyle name="Calcul 2 2 2 10" xfId="7365"/>
    <cellStyle name="Calcul 2 2 2 11" xfId="7366"/>
    <cellStyle name="Calcul 2 2 2 12" xfId="7367"/>
    <cellStyle name="Calcul 2 2 2 13" xfId="32461"/>
    <cellStyle name="Calcul 2 2 2 14" xfId="34505"/>
    <cellStyle name="Calcul 2 2 2 15" xfId="34759"/>
    <cellStyle name="Calcul 2 2 2 2" xfId="67"/>
    <cellStyle name="Calcul 2 2 2 2 10" xfId="7368"/>
    <cellStyle name="Calcul 2 2 2 2 11" xfId="7369"/>
    <cellStyle name="Calcul 2 2 2 2 12" xfId="7370"/>
    <cellStyle name="Calcul 2 2 2 2 13" xfId="7371"/>
    <cellStyle name="Calcul 2 2 2 2 14" xfId="7372"/>
    <cellStyle name="Calcul 2 2 2 2 15" xfId="32462"/>
    <cellStyle name="Calcul 2 2 2 2 16" xfId="34506"/>
    <cellStyle name="Calcul 2 2 2 2 17" xfId="34760"/>
    <cellStyle name="Calcul 2 2 2 2 2" xfId="68"/>
    <cellStyle name="Calcul 2 2 2 2 2 10" xfId="7373"/>
    <cellStyle name="Calcul 2 2 2 2 2 11" xfId="7374"/>
    <cellStyle name="Calcul 2 2 2 2 2 12" xfId="7375"/>
    <cellStyle name="Calcul 2 2 2 2 2 13" xfId="7376"/>
    <cellStyle name="Calcul 2 2 2 2 2 14" xfId="7377"/>
    <cellStyle name="Calcul 2 2 2 2 2 15" xfId="32765"/>
    <cellStyle name="Calcul 2 2 2 2 2 16" xfId="34560"/>
    <cellStyle name="Calcul 2 2 2 2 2 17" xfId="34761"/>
    <cellStyle name="Calcul 2 2 2 2 2 2" xfId="716"/>
    <cellStyle name="Calcul 2 2 2 2 2 2 10" xfId="7378"/>
    <cellStyle name="Calcul 2 2 2 2 2 2 11" xfId="33002"/>
    <cellStyle name="Calcul 2 2 2 2 2 2 12" xfId="34661"/>
    <cellStyle name="Calcul 2 2 2 2 2 2 2" xfId="3302"/>
    <cellStyle name="Calcul 2 2 2 2 2 2 2 2" xfId="3660"/>
    <cellStyle name="Calcul 2 2 2 2 2 2 2 2 2" xfId="7379"/>
    <cellStyle name="Calcul 2 2 2 2 2 2 2 2 3" xfId="7380"/>
    <cellStyle name="Calcul 2 2 2 2 2 2 2 2 4" xfId="7381"/>
    <cellStyle name="Calcul 2 2 2 2 2 2 2 2 5" xfId="7382"/>
    <cellStyle name="Calcul 2 2 2 2 2 2 2 2 6" xfId="7383"/>
    <cellStyle name="Calcul 2 2 2 2 2 2 2 2 7" xfId="7384"/>
    <cellStyle name="Calcul 2 2 2 2 2 2 2 3" xfId="7385"/>
    <cellStyle name="Calcul 2 2 2 2 2 2 2 4" xfId="7386"/>
    <cellStyle name="Calcul 2 2 2 2 2 2 2 5" xfId="7387"/>
    <cellStyle name="Calcul 2 2 2 2 2 2 2 6" xfId="7388"/>
    <cellStyle name="Calcul 2 2 2 2 2 2 3" xfId="2285"/>
    <cellStyle name="Calcul 2 2 2 2 2 2 3 2" xfId="3661"/>
    <cellStyle name="Calcul 2 2 2 2 2 2 3 2 2" xfId="7389"/>
    <cellStyle name="Calcul 2 2 2 2 2 2 3 2 3" xfId="7390"/>
    <cellStyle name="Calcul 2 2 2 2 2 2 3 2 4" xfId="7391"/>
    <cellStyle name="Calcul 2 2 2 2 2 2 3 2 5" xfId="7392"/>
    <cellStyle name="Calcul 2 2 2 2 2 2 3 2 6" xfId="7393"/>
    <cellStyle name="Calcul 2 2 2 2 2 2 3 2 7" xfId="7394"/>
    <cellStyle name="Calcul 2 2 2 2 2 2 3 3" xfId="7395"/>
    <cellStyle name="Calcul 2 2 2 2 2 2 3 4" xfId="7396"/>
    <cellStyle name="Calcul 2 2 2 2 2 2 3 5" xfId="7397"/>
    <cellStyle name="Calcul 2 2 2 2 2 2 3 6" xfId="7398"/>
    <cellStyle name="Calcul 2 2 2 2 2 2 4" xfId="3662"/>
    <cellStyle name="Calcul 2 2 2 2 2 2 4 2" xfId="7399"/>
    <cellStyle name="Calcul 2 2 2 2 2 2 4 3" xfId="7400"/>
    <cellStyle name="Calcul 2 2 2 2 2 2 4 4" xfId="7401"/>
    <cellStyle name="Calcul 2 2 2 2 2 2 4 5" xfId="7402"/>
    <cellStyle name="Calcul 2 2 2 2 2 2 4 6" xfId="7403"/>
    <cellStyle name="Calcul 2 2 2 2 2 2 4 7" xfId="7404"/>
    <cellStyle name="Calcul 2 2 2 2 2 2 5" xfId="3663"/>
    <cellStyle name="Calcul 2 2 2 2 2 2 5 2" xfId="7405"/>
    <cellStyle name="Calcul 2 2 2 2 2 2 5 3" xfId="7406"/>
    <cellStyle name="Calcul 2 2 2 2 2 2 5 4" xfId="7407"/>
    <cellStyle name="Calcul 2 2 2 2 2 2 5 5" xfId="7408"/>
    <cellStyle name="Calcul 2 2 2 2 2 2 5 6" xfId="7409"/>
    <cellStyle name="Calcul 2 2 2 2 2 2 5 7" xfId="7410"/>
    <cellStyle name="Calcul 2 2 2 2 2 2 6" xfId="7411"/>
    <cellStyle name="Calcul 2 2 2 2 2 2 7" xfId="7412"/>
    <cellStyle name="Calcul 2 2 2 2 2 2 8" xfId="7413"/>
    <cellStyle name="Calcul 2 2 2 2 2 2 9" xfId="7414"/>
    <cellStyle name="Calcul 2 2 2 2 2 3" xfId="717"/>
    <cellStyle name="Calcul 2 2 2 2 2 3 10" xfId="7415"/>
    <cellStyle name="Calcul 2 2 2 2 2 3 2" xfId="3569"/>
    <cellStyle name="Calcul 2 2 2 2 2 3 2 2" xfId="3664"/>
    <cellStyle name="Calcul 2 2 2 2 2 3 2 2 2" xfId="7416"/>
    <cellStyle name="Calcul 2 2 2 2 2 3 2 2 3" xfId="7417"/>
    <cellStyle name="Calcul 2 2 2 2 2 3 2 2 4" xfId="7418"/>
    <cellStyle name="Calcul 2 2 2 2 2 3 2 2 5" xfId="7419"/>
    <cellStyle name="Calcul 2 2 2 2 2 3 2 2 6" xfId="7420"/>
    <cellStyle name="Calcul 2 2 2 2 2 3 2 2 7" xfId="7421"/>
    <cellStyle name="Calcul 2 2 2 2 2 3 2 3" xfId="7422"/>
    <cellStyle name="Calcul 2 2 2 2 2 3 2 4" xfId="7423"/>
    <cellStyle name="Calcul 2 2 2 2 2 3 2 5" xfId="7424"/>
    <cellStyle name="Calcul 2 2 2 2 2 3 2 6" xfId="7425"/>
    <cellStyle name="Calcul 2 2 2 2 2 3 3" xfId="2286"/>
    <cellStyle name="Calcul 2 2 2 2 2 3 3 2" xfId="3665"/>
    <cellStyle name="Calcul 2 2 2 2 2 3 3 2 2" xfId="7426"/>
    <cellStyle name="Calcul 2 2 2 2 2 3 3 2 3" xfId="7427"/>
    <cellStyle name="Calcul 2 2 2 2 2 3 3 2 4" xfId="7428"/>
    <cellStyle name="Calcul 2 2 2 2 2 3 3 2 5" xfId="7429"/>
    <cellStyle name="Calcul 2 2 2 2 2 3 3 2 6" xfId="7430"/>
    <cellStyle name="Calcul 2 2 2 2 2 3 3 2 7" xfId="7431"/>
    <cellStyle name="Calcul 2 2 2 2 2 3 3 3" xfId="7432"/>
    <cellStyle name="Calcul 2 2 2 2 2 3 3 4" xfId="7433"/>
    <cellStyle name="Calcul 2 2 2 2 2 3 3 5" xfId="7434"/>
    <cellStyle name="Calcul 2 2 2 2 2 3 3 6" xfId="7435"/>
    <cellStyle name="Calcul 2 2 2 2 2 3 4" xfId="3666"/>
    <cellStyle name="Calcul 2 2 2 2 2 3 4 2" xfId="7436"/>
    <cellStyle name="Calcul 2 2 2 2 2 3 4 3" xfId="7437"/>
    <cellStyle name="Calcul 2 2 2 2 2 3 4 4" xfId="7438"/>
    <cellStyle name="Calcul 2 2 2 2 2 3 4 5" xfId="7439"/>
    <cellStyle name="Calcul 2 2 2 2 2 3 4 6" xfId="7440"/>
    <cellStyle name="Calcul 2 2 2 2 2 3 4 7" xfId="7441"/>
    <cellStyle name="Calcul 2 2 2 2 2 3 5" xfId="3667"/>
    <cellStyle name="Calcul 2 2 2 2 2 3 5 2" xfId="7442"/>
    <cellStyle name="Calcul 2 2 2 2 2 3 5 3" xfId="7443"/>
    <cellStyle name="Calcul 2 2 2 2 2 3 5 4" xfId="7444"/>
    <cellStyle name="Calcul 2 2 2 2 2 3 5 5" xfId="7445"/>
    <cellStyle name="Calcul 2 2 2 2 2 3 5 6" xfId="7446"/>
    <cellStyle name="Calcul 2 2 2 2 2 3 5 7" xfId="7447"/>
    <cellStyle name="Calcul 2 2 2 2 2 3 6" xfId="7448"/>
    <cellStyle name="Calcul 2 2 2 2 2 3 7" xfId="7449"/>
    <cellStyle name="Calcul 2 2 2 2 2 3 8" xfId="7450"/>
    <cellStyle name="Calcul 2 2 2 2 2 3 9" xfId="7451"/>
    <cellStyle name="Calcul 2 2 2 2 2 4" xfId="2754"/>
    <cellStyle name="Calcul 2 2 2 2 2 4 2" xfId="3668"/>
    <cellStyle name="Calcul 2 2 2 2 2 4 2 2" xfId="7452"/>
    <cellStyle name="Calcul 2 2 2 2 2 4 2 3" xfId="7453"/>
    <cellStyle name="Calcul 2 2 2 2 2 4 2 4" xfId="7454"/>
    <cellStyle name="Calcul 2 2 2 2 2 4 2 5" xfId="7455"/>
    <cellStyle name="Calcul 2 2 2 2 2 4 2 6" xfId="7456"/>
    <cellStyle name="Calcul 2 2 2 2 2 4 2 7" xfId="7457"/>
    <cellStyle name="Calcul 2 2 2 2 2 4 3" xfId="7458"/>
    <cellStyle name="Calcul 2 2 2 2 2 4 4" xfId="7459"/>
    <cellStyle name="Calcul 2 2 2 2 2 4 5" xfId="7460"/>
    <cellStyle name="Calcul 2 2 2 2 2 4 6" xfId="7461"/>
    <cellStyle name="Calcul 2 2 2 2 2 5" xfId="1610"/>
    <cellStyle name="Calcul 2 2 2 2 2 5 2" xfId="3669"/>
    <cellStyle name="Calcul 2 2 2 2 2 5 2 2" xfId="7462"/>
    <cellStyle name="Calcul 2 2 2 2 2 5 2 3" xfId="7463"/>
    <cellStyle name="Calcul 2 2 2 2 2 5 2 4" xfId="7464"/>
    <cellStyle name="Calcul 2 2 2 2 2 5 2 5" xfId="7465"/>
    <cellStyle name="Calcul 2 2 2 2 2 5 2 6" xfId="7466"/>
    <cellStyle name="Calcul 2 2 2 2 2 5 2 7" xfId="7467"/>
    <cellStyle name="Calcul 2 2 2 2 2 5 3" xfId="7468"/>
    <cellStyle name="Calcul 2 2 2 2 2 5 4" xfId="7469"/>
    <cellStyle name="Calcul 2 2 2 2 2 5 5" xfId="7470"/>
    <cellStyle name="Calcul 2 2 2 2 2 5 6" xfId="7471"/>
    <cellStyle name="Calcul 2 2 2 2 2 6" xfId="3670"/>
    <cellStyle name="Calcul 2 2 2 2 2 6 2" xfId="7472"/>
    <cellStyle name="Calcul 2 2 2 2 2 6 3" xfId="7473"/>
    <cellStyle name="Calcul 2 2 2 2 2 6 4" xfId="7474"/>
    <cellStyle name="Calcul 2 2 2 2 2 6 5" xfId="7475"/>
    <cellStyle name="Calcul 2 2 2 2 2 6 6" xfId="7476"/>
    <cellStyle name="Calcul 2 2 2 2 2 6 7" xfId="7477"/>
    <cellStyle name="Calcul 2 2 2 2 2 7" xfId="3671"/>
    <cellStyle name="Calcul 2 2 2 2 2 7 2" xfId="7478"/>
    <cellStyle name="Calcul 2 2 2 2 2 7 3" xfId="7479"/>
    <cellStyle name="Calcul 2 2 2 2 2 7 4" xfId="7480"/>
    <cellStyle name="Calcul 2 2 2 2 2 7 5" xfId="7481"/>
    <cellStyle name="Calcul 2 2 2 2 2 7 6" xfId="7482"/>
    <cellStyle name="Calcul 2 2 2 2 2 7 7" xfId="7483"/>
    <cellStyle name="Calcul 2 2 2 2 2 8" xfId="3672"/>
    <cellStyle name="Calcul 2 2 2 2 2 8 2" xfId="7484"/>
    <cellStyle name="Calcul 2 2 2 2 2 8 3" xfId="7485"/>
    <cellStyle name="Calcul 2 2 2 2 2 8 4" xfId="7486"/>
    <cellStyle name="Calcul 2 2 2 2 2 8 5" xfId="7487"/>
    <cellStyle name="Calcul 2 2 2 2 2 8 6" xfId="7488"/>
    <cellStyle name="Calcul 2 2 2 2 2 8 7" xfId="7489"/>
    <cellStyle name="Calcul 2 2 2 2 2 9" xfId="7490"/>
    <cellStyle name="Calcul 2 2 2 2 3" xfId="69"/>
    <cellStyle name="Calcul 2 2 2 2 3 10" xfId="7491"/>
    <cellStyle name="Calcul 2 2 2 2 3 11" xfId="7492"/>
    <cellStyle name="Calcul 2 2 2 2 3 12" xfId="7493"/>
    <cellStyle name="Calcul 2 2 2 2 3 13" xfId="7494"/>
    <cellStyle name="Calcul 2 2 2 2 3 14" xfId="7495"/>
    <cellStyle name="Calcul 2 2 2 2 3 15" xfId="32922"/>
    <cellStyle name="Calcul 2 2 2 2 3 16" xfId="34598"/>
    <cellStyle name="Calcul 2 2 2 2 3 17" xfId="34762"/>
    <cellStyle name="Calcul 2 2 2 2 3 2" xfId="718"/>
    <cellStyle name="Calcul 2 2 2 2 3 2 10" xfId="7496"/>
    <cellStyle name="Calcul 2 2 2 2 3 2 11" xfId="33003"/>
    <cellStyle name="Calcul 2 2 2 2 3 2 12" xfId="34662"/>
    <cellStyle name="Calcul 2 2 2 2 3 2 2" xfId="3303"/>
    <cellStyle name="Calcul 2 2 2 2 3 2 2 2" xfId="3673"/>
    <cellStyle name="Calcul 2 2 2 2 3 2 2 2 2" xfId="7497"/>
    <cellStyle name="Calcul 2 2 2 2 3 2 2 2 3" xfId="7498"/>
    <cellStyle name="Calcul 2 2 2 2 3 2 2 2 4" xfId="7499"/>
    <cellStyle name="Calcul 2 2 2 2 3 2 2 2 5" xfId="7500"/>
    <cellStyle name="Calcul 2 2 2 2 3 2 2 2 6" xfId="7501"/>
    <cellStyle name="Calcul 2 2 2 2 3 2 2 2 7" xfId="7502"/>
    <cellStyle name="Calcul 2 2 2 2 3 2 2 3" xfId="7503"/>
    <cellStyle name="Calcul 2 2 2 2 3 2 2 4" xfId="7504"/>
    <cellStyle name="Calcul 2 2 2 2 3 2 2 5" xfId="7505"/>
    <cellStyle name="Calcul 2 2 2 2 3 2 2 6" xfId="7506"/>
    <cellStyle name="Calcul 2 2 2 2 3 2 3" xfId="2287"/>
    <cellStyle name="Calcul 2 2 2 2 3 2 3 2" xfId="3674"/>
    <cellStyle name="Calcul 2 2 2 2 3 2 3 2 2" xfId="7507"/>
    <cellStyle name="Calcul 2 2 2 2 3 2 3 2 3" xfId="7508"/>
    <cellStyle name="Calcul 2 2 2 2 3 2 3 2 4" xfId="7509"/>
    <cellStyle name="Calcul 2 2 2 2 3 2 3 2 5" xfId="7510"/>
    <cellStyle name="Calcul 2 2 2 2 3 2 3 2 6" xfId="7511"/>
    <cellStyle name="Calcul 2 2 2 2 3 2 3 2 7" xfId="7512"/>
    <cellStyle name="Calcul 2 2 2 2 3 2 3 3" xfId="7513"/>
    <cellStyle name="Calcul 2 2 2 2 3 2 3 4" xfId="7514"/>
    <cellStyle name="Calcul 2 2 2 2 3 2 3 5" xfId="7515"/>
    <cellStyle name="Calcul 2 2 2 2 3 2 3 6" xfId="7516"/>
    <cellStyle name="Calcul 2 2 2 2 3 2 4" xfId="3675"/>
    <cellStyle name="Calcul 2 2 2 2 3 2 4 2" xfId="7517"/>
    <cellStyle name="Calcul 2 2 2 2 3 2 4 3" xfId="7518"/>
    <cellStyle name="Calcul 2 2 2 2 3 2 4 4" xfId="7519"/>
    <cellStyle name="Calcul 2 2 2 2 3 2 4 5" xfId="7520"/>
    <cellStyle name="Calcul 2 2 2 2 3 2 4 6" xfId="7521"/>
    <cellStyle name="Calcul 2 2 2 2 3 2 4 7" xfId="7522"/>
    <cellStyle name="Calcul 2 2 2 2 3 2 5" xfId="3676"/>
    <cellStyle name="Calcul 2 2 2 2 3 2 5 2" xfId="7523"/>
    <cellStyle name="Calcul 2 2 2 2 3 2 5 3" xfId="7524"/>
    <cellStyle name="Calcul 2 2 2 2 3 2 5 4" xfId="7525"/>
    <cellStyle name="Calcul 2 2 2 2 3 2 5 5" xfId="7526"/>
    <cellStyle name="Calcul 2 2 2 2 3 2 5 6" xfId="7527"/>
    <cellStyle name="Calcul 2 2 2 2 3 2 5 7" xfId="7528"/>
    <cellStyle name="Calcul 2 2 2 2 3 2 6" xfId="7529"/>
    <cellStyle name="Calcul 2 2 2 2 3 2 7" xfId="7530"/>
    <cellStyle name="Calcul 2 2 2 2 3 2 8" xfId="7531"/>
    <cellStyle name="Calcul 2 2 2 2 3 2 9" xfId="7532"/>
    <cellStyle name="Calcul 2 2 2 2 3 3" xfId="719"/>
    <cellStyle name="Calcul 2 2 2 2 3 3 10" xfId="7533"/>
    <cellStyle name="Calcul 2 2 2 2 3 3 2" xfId="3570"/>
    <cellStyle name="Calcul 2 2 2 2 3 3 2 2" xfId="3677"/>
    <cellStyle name="Calcul 2 2 2 2 3 3 2 2 2" xfId="7534"/>
    <cellStyle name="Calcul 2 2 2 2 3 3 2 2 3" xfId="7535"/>
    <cellStyle name="Calcul 2 2 2 2 3 3 2 2 4" xfId="7536"/>
    <cellStyle name="Calcul 2 2 2 2 3 3 2 2 5" xfId="7537"/>
    <cellStyle name="Calcul 2 2 2 2 3 3 2 2 6" xfId="7538"/>
    <cellStyle name="Calcul 2 2 2 2 3 3 2 2 7" xfId="7539"/>
    <cellStyle name="Calcul 2 2 2 2 3 3 2 3" xfId="7540"/>
    <cellStyle name="Calcul 2 2 2 2 3 3 2 4" xfId="7541"/>
    <cellStyle name="Calcul 2 2 2 2 3 3 2 5" xfId="7542"/>
    <cellStyle name="Calcul 2 2 2 2 3 3 2 6" xfId="7543"/>
    <cellStyle name="Calcul 2 2 2 2 3 3 3" xfId="2288"/>
    <cellStyle name="Calcul 2 2 2 2 3 3 3 2" xfId="3678"/>
    <cellStyle name="Calcul 2 2 2 2 3 3 3 2 2" xfId="7544"/>
    <cellStyle name="Calcul 2 2 2 2 3 3 3 2 3" xfId="7545"/>
    <cellStyle name="Calcul 2 2 2 2 3 3 3 2 4" xfId="7546"/>
    <cellStyle name="Calcul 2 2 2 2 3 3 3 2 5" xfId="7547"/>
    <cellStyle name="Calcul 2 2 2 2 3 3 3 2 6" xfId="7548"/>
    <cellStyle name="Calcul 2 2 2 2 3 3 3 2 7" xfId="7549"/>
    <cellStyle name="Calcul 2 2 2 2 3 3 3 3" xfId="7550"/>
    <cellStyle name="Calcul 2 2 2 2 3 3 3 4" xfId="7551"/>
    <cellStyle name="Calcul 2 2 2 2 3 3 3 5" xfId="7552"/>
    <cellStyle name="Calcul 2 2 2 2 3 3 3 6" xfId="7553"/>
    <cellStyle name="Calcul 2 2 2 2 3 3 4" xfId="3679"/>
    <cellStyle name="Calcul 2 2 2 2 3 3 4 2" xfId="7554"/>
    <cellStyle name="Calcul 2 2 2 2 3 3 4 3" xfId="7555"/>
    <cellStyle name="Calcul 2 2 2 2 3 3 4 4" xfId="7556"/>
    <cellStyle name="Calcul 2 2 2 2 3 3 4 5" xfId="7557"/>
    <cellStyle name="Calcul 2 2 2 2 3 3 4 6" xfId="7558"/>
    <cellStyle name="Calcul 2 2 2 2 3 3 4 7" xfId="7559"/>
    <cellStyle name="Calcul 2 2 2 2 3 3 5" xfId="3680"/>
    <cellStyle name="Calcul 2 2 2 2 3 3 5 2" xfId="7560"/>
    <cellStyle name="Calcul 2 2 2 2 3 3 5 3" xfId="7561"/>
    <cellStyle name="Calcul 2 2 2 2 3 3 5 4" xfId="7562"/>
    <cellStyle name="Calcul 2 2 2 2 3 3 5 5" xfId="7563"/>
    <cellStyle name="Calcul 2 2 2 2 3 3 5 6" xfId="7564"/>
    <cellStyle name="Calcul 2 2 2 2 3 3 5 7" xfId="7565"/>
    <cellStyle name="Calcul 2 2 2 2 3 3 6" xfId="7566"/>
    <cellStyle name="Calcul 2 2 2 2 3 3 7" xfId="7567"/>
    <cellStyle name="Calcul 2 2 2 2 3 3 8" xfId="7568"/>
    <cellStyle name="Calcul 2 2 2 2 3 3 9" xfId="7569"/>
    <cellStyle name="Calcul 2 2 2 2 3 4" xfId="2755"/>
    <cellStyle name="Calcul 2 2 2 2 3 4 2" xfId="3681"/>
    <cellStyle name="Calcul 2 2 2 2 3 4 2 2" xfId="7570"/>
    <cellStyle name="Calcul 2 2 2 2 3 4 2 3" xfId="7571"/>
    <cellStyle name="Calcul 2 2 2 2 3 4 2 4" xfId="7572"/>
    <cellStyle name="Calcul 2 2 2 2 3 4 2 5" xfId="7573"/>
    <cellStyle name="Calcul 2 2 2 2 3 4 2 6" xfId="7574"/>
    <cellStyle name="Calcul 2 2 2 2 3 4 2 7" xfId="7575"/>
    <cellStyle name="Calcul 2 2 2 2 3 4 3" xfId="7576"/>
    <cellStyle name="Calcul 2 2 2 2 3 4 4" xfId="7577"/>
    <cellStyle name="Calcul 2 2 2 2 3 4 5" xfId="7578"/>
    <cellStyle name="Calcul 2 2 2 2 3 4 6" xfId="7579"/>
    <cellStyle name="Calcul 2 2 2 2 3 5" xfId="1611"/>
    <cellStyle name="Calcul 2 2 2 2 3 5 2" xfId="3682"/>
    <cellStyle name="Calcul 2 2 2 2 3 5 2 2" xfId="7580"/>
    <cellStyle name="Calcul 2 2 2 2 3 5 2 3" xfId="7581"/>
    <cellStyle name="Calcul 2 2 2 2 3 5 2 4" xfId="7582"/>
    <cellStyle name="Calcul 2 2 2 2 3 5 2 5" xfId="7583"/>
    <cellStyle name="Calcul 2 2 2 2 3 5 2 6" xfId="7584"/>
    <cellStyle name="Calcul 2 2 2 2 3 5 2 7" xfId="7585"/>
    <cellStyle name="Calcul 2 2 2 2 3 5 3" xfId="7586"/>
    <cellStyle name="Calcul 2 2 2 2 3 5 4" xfId="7587"/>
    <cellStyle name="Calcul 2 2 2 2 3 5 5" xfId="7588"/>
    <cellStyle name="Calcul 2 2 2 2 3 5 6" xfId="7589"/>
    <cellStyle name="Calcul 2 2 2 2 3 6" xfId="3683"/>
    <cellStyle name="Calcul 2 2 2 2 3 6 2" xfId="7590"/>
    <cellStyle name="Calcul 2 2 2 2 3 6 3" xfId="7591"/>
    <cellStyle name="Calcul 2 2 2 2 3 6 4" xfId="7592"/>
    <cellStyle name="Calcul 2 2 2 2 3 6 5" xfId="7593"/>
    <cellStyle name="Calcul 2 2 2 2 3 6 6" xfId="7594"/>
    <cellStyle name="Calcul 2 2 2 2 3 6 7" xfId="7595"/>
    <cellStyle name="Calcul 2 2 2 2 3 7" xfId="3684"/>
    <cellStyle name="Calcul 2 2 2 2 3 7 2" xfId="7596"/>
    <cellStyle name="Calcul 2 2 2 2 3 7 3" xfId="7597"/>
    <cellStyle name="Calcul 2 2 2 2 3 7 4" xfId="7598"/>
    <cellStyle name="Calcul 2 2 2 2 3 7 5" xfId="7599"/>
    <cellStyle name="Calcul 2 2 2 2 3 7 6" xfId="7600"/>
    <cellStyle name="Calcul 2 2 2 2 3 7 7" xfId="7601"/>
    <cellStyle name="Calcul 2 2 2 2 3 8" xfId="3685"/>
    <cellStyle name="Calcul 2 2 2 2 3 8 2" xfId="7602"/>
    <cellStyle name="Calcul 2 2 2 2 3 8 3" xfId="7603"/>
    <cellStyle name="Calcul 2 2 2 2 3 8 4" xfId="7604"/>
    <cellStyle name="Calcul 2 2 2 2 3 8 5" xfId="7605"/>
    <cellStyle name="Calcul 2 2 2 2 3 8 6" xfId="7606"/>
    <cellStyle name="Calcul 2 2 2 2 3 8 7" xfId="7607"/>
    <cellStyle name="Calcul 2 2 2 2 3 9" xfId="7608"/>
    <cellStyle name="Calcul 2 2 2 2 4" xfId="70"/>
    <cellStyle name="Calcul 2 2 2 2 4 10" xfId="7609"/>
    <cellStyle name="Calcul 2 2 2 2 4 11" xfId="7610"/>
    <cellStyle name="Calcul 2 2 2 2 4 12" xfId="7611"/>
    <cellStyle name="Calcul 2 2 2 2 4 13" xfId="7612"/>
    <cellStyle name="Calcul 2 2 2 2 4 14" xfId="7613"/>
    <cellStyle name="Calcul 2 2 2 2 4 15" xfId="32947"/>
    <cellStyle name="Calcul 2 2 2 2 4 16" xfId="34623"/>
    <cellStyle name="Calcul 2 2 2 2 4 17" xfId="34763"/>
    <cellStyle name="Calcul 2 2 2 2 4 2" xfId="720"/>
    <cellStyle name="Calcul 2 2 2 2 4 2 10" xfId="7614"/>
    <cellStyle name="Calcul 2 2 2 2 4 2 11" xfId="33004"/>
    <cellStyle name="Calcul 2 2 2 2 4 2 12" xfId="34663"/>
    <cellStyle name="Calcul 2 2 2 2 4 2 2" xfId="3304"/>
    <cellStyle name="Calcul 2 2 2 2 4 2 2 2" xfId="3686"/>
    <cellStyle name="Calcul 2 2 2 2 4 2 2 2 2" xfId="7615"/>
    <cellStyle name="Calcul 2 2 2 2 4 2 2 2 3" xfId="7616"/>
    <cellStyle name="Calcul 2 2 2 2 4 2 2 2 4" xfId="7617"/>
    <cellStyle name="Calcul 2 2 2 2 4 2 2 2 5" xfId="7618"/>
    <cellStyle name="Calcul 2 2 2 2 4 2 2 2 6" xfId="7619"/>
    <cellStyle name="Calcul 2 2 2 2 4 2 2 2 7" xfId="7620"/>
    <cellStyle name="Calcul 2 2 2 2 4 2 2 3" xfId="7621"/>
    <cellStyle name="Calcul 2 2 2 2 4 2 2 4" xfId="7622"/>
    <cellStyle name="Calcul 2 2 2 2 4 2 2 5" xfId="7623"/>
    <cellStyle name="Calcul 2 2 2 2 4 2 2 6" xfId="7624"/>
    <cellStyle name="Calcul 2 2 2 2 4 2 3" xfId="2289"/>
    <cellStyle name="Calcul 2 2 2 2 4 2 3 2" xfId="3687"/>
    <cellStyle name="Calcul 2 2 2 2 4 2 3 2 2" xfId="7625"/>
    <cellStyle name="Calcul 2 2 2 2 4 2 3 2 3" xfId="7626"/>
    <cellStyle name="Calcul 2 2 2 2 4 2 3 2 4" xfId="7627"/>
    <cellStyle name="Calcul 2 2 2 2 4 2 3 2 5" xfId="7628"/>
    <cellStyle name="Calcul 2 2 2 2 4 2 3 2 6" xfId="7629"/>
    <cellStyle name="Calcul 2 2 2 2 4 2 3 2 7" xfId="7630"/>
    <cellStyle name="Calcul 2 2 2 2 4 2 3 3" xfId="7631"/>
    <cellStyle name="Calcul 2 2 2 2 4 2 3 4" xfId="7632"/>
    <cellStyle name="Calcul 2 2 2 2 4 2 3 5" xfId="7633"/>
    <cellStyle name="Calcul 2 2 2 2 4 2 3 6" xfId="7634"/>
    <cellStyle name="Calcul 2 2 2 2 4 2 4" xfId="3688"/>
    <cellStyle name="Calcul 2 2 2 2 4 2 4 2" xfId="7635"/>
    <cellStyle name="Calcul 2 2 2 2 4 2 4 3" xfId="7636"/>
    <cellStyle name="Calcul 2 2 2 2 4 2 4 4" xfId="7637"/>
    <cellStyle name="Calcul 2 2 2 2 4 2 4 5" xfId="7638"/>
    <cellStyle name="Calcul 2 2 2 2 4 2 4 6" xfId="7639"/>
    <cellStyle name="Calcul 2 2 2 2 4 2 4 7" xfId="7640"/>
    <cellStyle name="Calcul 2 2 2 2 4 2 5" xfId="3689"/>
    <cellStyle name="Calcul 2 2 2 2 4 2 5 2" xfId="7641"/>
    <cellStyle name="Calcul 2 2 2 2 4 2 5 3" xfId="7642"/>
    <cellStyle name="Calcul 2 2 2 2 4 2 5 4" xfId="7643"/>
    <cellStyle name="Calcul 2 2 2 2 4 2 5 5" xfId="7644"/>
    <cellStyle name="Calcul 2 2 2 2 4 2 5 6" xfId="7645"/>
    <cellStyle name="Calcul 2 2 2 2 4 2 5 7" xfId="7646"/>
    <cellStyle name="Calcul 2 2 2 2 4 2 6" xfId="7647"/>
    <cellStyle name="Calcul 2 2 2 2 4 2 7" xfId="7648"/>
    <cellStyle name="Calcul 2 2 2 2 4 2 8" xfId="7649"/>
    <cellStyle name="Calcul 2 2 2 2 4 2 9" xfId="7650"/>
    <cellStyle name="Calcul 2 2 2 2 4 3" xfId="721"/>
    <cellStyle name="Calcul 2 2 2 2 4 3 10" xfId="7651"/>
    <cellStyle name="Calcul 2 2 2 2 4 3 2" xfId="3571"/>
    <cellStyle name="Calcul 2 2 2 2 4 3 2 2" xfId="3690"/>
    <cellStyle name="Calcul 2 2 2 2 4 3 2 2 2" xfId="7652"/>
    <cellStyle name="Calcul 2 2 2 2 4 3 2 2 3" xfId="7653"/>
    <cellStyle name="Calcul 2 2 2 2 4 3 2 2 4" xfId="7654"/>
    <cellStyle name="Calcul 2 2 2 2 4 3 2 2 5" xfId="7655"/>
    <cellStyle name="Calcul 2 2 2 2 4 3 2 2 6" xfId="7656"/>
    <cellStyle name="Calcul 2 2 2 2 4 3 2 2 7" xfId="7657"/>
    <cellStyle name="Calcul 2 2 2 2 4 3 2 3" xfId="7658"/>
    <cellStyle name="Calcul 2 2 2 2 4 3 2 4" xfId="7659"/>
    <cellStyle name="Calcul 2 2 2 2 4 3 2 5" xfId="7660"/>
    <cellStyle name="Calcul 2 2 2 2 4 3 2 6" xfId="7661"/>
    <cellStyle name="Calcul 2 2 2 2 4 3 3" xfId="2290"/>
    <cellStyle name="Calcul 2 2 2 2 4 3 3 2" xfId="3691"/>
    <cellStyle name="Calcul 2 2 2 2 4 3 3 2 2" xfId="7662"/>
    <cellStyle name="Calcul 2 2 2 2 4 3 3 2 3" xfId="7663"/>
    <cellStyle name="Calcul 2 2 2 2 4 3 3 2 4" xfId="7664"/>
    <cellStyle name="Calcul 2 2 2 2 4 3 3 2 5" xfId="7665"/>
    <cellStyle name="Calcul 2 2 2 2 4 3 3 2 6" xfId="7666"/>
    <cellStyle name="Calcul 2 2 2 2 4 3 3 2 7" xfId="7667"/>
    <cellStyle name="Calcul 2 2 2 2 4 3 3 3" xfId="7668"/>
    <cellStyle name="Calcul 2 2 2 2 4 3 3 4" xfId="7669"/>
    <cellStyle name="Calcul 2 2 2 2 4 3 3 5" xfId="7670"/>
    <cellStyle name="Calcul 2 2 2 2 4 3 3 6" xfId="7671"/>
    <cellStyle name="Calcul 2 2 2 2 4 3 4" xfId="3692"/>
    <cellStyle name="Calcul 2 2 2 2 4 3 4 2" xfId="7672"/>
    <cellStyle name="Calcul 2 2 2 2 4 3 4 3" xfId="7673"/>
    <cellStyle name="Calcul 2 2 2 2 4 3 4 4" xfId="7674"/>
    <cellStyle name="Calcul 2 2 2 2 4 3 4 5" xfId="7675"/>
    <cellStyle name="Calcul 2 2 2 2 4 3 4 6" xfId="7676"/>
    <cellStyle name="Calcul 2 2 2 2 4 3 4 7" xfId="7677"/>
    <cellStyle name="Calcul 2 2 2 2 4 3 5" xfId="3693"/>
    <cellStyle name="Calcul 2 2 2 2 4 3 5 2" xfId="7678"/>
    <cellStyle name="Calcul 2 2 2 2 4 3 5 3" xfId="7679"/>
    <cellStyle name="Calcul 2 2 2 2 4 3 5 4" xfId="7680"/>
    <cellStyle name="Calcul 2 2 2 2 4 3 5 5" xfId="7681"/>
    <cellStyle name="Calcul 2 2 2 2 4 3 5 6" xfId="7682"/>
    <cellStyle name="Calcul 2 2 2 2 4 3 5 7" xfId="7683"/>
    <cellStyle name="Calcul 2 2 2 2 4 3 6" xfId="7684"/>
    <cellStyle name="Calcul 2 2 2 2 4 3 7" xfId="7685"/>
    <cellStyle name="Calcul 2 2 2 2 4 3 8" xfId="7686"/>
    <cellStyle name="Calcul 2 2 2 2 4 3 9" xfId="7687"/>
    <cellStyle name="Calcul 2 2 2 2 4 4" xfId="2756"/>
    <cellStyle name="Calcul 2 2 2 2 4 4 2" xfId="3694"/>
    <cellStyle name="Calcul 2 2 2 2 4 4 2 2" xfId="7688"/>
    <cellStyle name="Calcul 2 2 2 2 4 4 2 3" xfId="7689"/>
    <cellStyle name="Calcul 2 2 2 2 4 4 2 4" xfId="7690"/>
    <cellStyle name="Calcul 2 2 2 2 4 4 2 5" xfId="7691"/>
    <cellStyle name="Calcul 2 2 2 2 4 4 2 6" xfId="7692"/>
    <cellStyle name="Calcul 2 2 2 2 4 4 2 7" xfId="7693"/>
    <cellStyle name="Calcul 2 2 2 2 4 4 3" xfId="7694"/>
    <cellStyle name="Calcul 2 2 2 2 4 4 4" xfId="7695"/>
    <cellStyle name="Calcul 2 2 2 2 4 4 5" xfId="7696"/>
    <cellStyle name="Calcul 2 2 2 2 4 4 6" xfId="7697"/>
    <cellStyle name="Calcul 2 2 2 2 4 5" xfId="1612"/>
    <cellStyle name="Calcul 2 2 2 2 4 5 2" xfId="3695"/>
    <cellStyle name="Calcul 2 2 2 2 4 5 2 2" xfId="7698"/>
    <cellStyle name="Calcul 2 2 2 2 4 5 2 3" xfId="7699"/>
    <cellStyle name="Calcul 2 2 2 2 4 5 2 4" xfId="7700"/>
    <cellStyle name="Calcul 2 2 2 2 4 5 2 5" xfId="7701"/>
    <cellStyle name="Calcul 2 2 2 2 4 5 2 6" xfId="7702"/>
    <cellStyle name="Calcul 2 2 2 2 4 5 2 7" xfId="7703"/>
    <cellStyle name="Calcul 2 2 2 2 4 5 3" xfId="7704"/>
    <cellStyle name="Calcul 2 2 2 2 4 5 4" xfId="7705"/>
    <cellStyle name="Calcul 2 2 2 2 4 5 5" xfId="7706"/>
    <cellStyle name="Calcul 2 2 2 2 4 5 6" xfId="7707"/>
    <cellStyle name="Calcul 2 2 2 2 4 6" xfId="3696"/>
    <cellStyle name="Calcul 2 2 2 2 4 6 2" xfId="7708"/>
    <cellStyle name="Calcul 2 2 2 2 4 6 3" xfId="7709"/>
    <cellStyle name="Calcul 2 2 2 2 4 6 4" xfId="7710"/>
    <cellStyle name="Calcul 2 2 2 2 4 6 5" xfId="7711"/>
    <cellStyle name="Calcul 2 2 2 2 4 6 6" xfId="7712"/>
    <cellStyle name="Calcul 2 2 2 2 4 6 7" xfId="7713"/>
    <cellStyle name="Calcul 2 2 2 2 4 7" xfId="3697"/>
    <cellStyle name="Calcul 2 2 2 2 4 7 2" xfId="7714"/>
    <cellStyle name="Calcul 2 2 2 2 4 7 3" xfId="7715"/>
    <cellStyle name="Calcul 2 2 2 2 4 7 4" xfId="7716"/>
    <cellStyle name="Calcul 2 2 2 2 4 7 5" xfId="7717"/>
    <cellStyle name="Calcul 2 2 2 2 4 7 6" xfId="7718"/>
    <cellStyle name="Calcul 2 2 2 2 4 7 7" xfId="7719"/>
    <cellStyle name="Calcul 2 2 2 2 4 8" xfId="3698"/>
    <cellStyle name="Calcul 2 2 2 2 4 8 2" xfId="7720"/>
    <cellStyle name="Calcul 2 2 2 2 4 8 3" xfId="7721"/>
    <cellStyle name="Calcul 2 2 2 2 4 8 4" xfId="7722"/>
    <cellStyle name="Calcul 2 2 2 2 4 8 5" xfId="7723"/>
    <cellStyle name="Calcul 2 2 2 2 4 8 6" xfId="7724"/>
    <cellStyle name="Calcul 2 2 2 2 4 8 7" xfId="7725"/>
    <cellStyle name="Calcul 2 2 2 2 4 9" xfId="7726"/>
    <cellStyle name="Calcul 2 2 2 2 5" xfId="71"/>
    <cellStyle name="Calcul 2 2 2 2 5 10" xfId="7727"/>
    <cellStyle name="Calcul 2 2 2 2 5 11" xfId="7728"/>
    <cellStyle name="Calcul 2 2 2 2 5 12" xfId="7729"/>
    <cellStyle name="Calcul 2 2 2 2 5 13" xfId="7730"/>
    <cellStyle name="Calcul 2 2 2 2 5 14" xfId="7731"/>
    <cellStyle name="Calcul 2 2 2 2 5 15" xfId="32921"/>
    <cellStyle name="Calcul 2 2 2 2 5 16" xfId="34597"/>
    <cellStyle name="Calcul 2 2 2 2 5 17" xfId="34764"/>
    <cellStyle name="Calcul 2 2 2 2 5 2" xfId="722"/>
    <cellStyle name="Calcul 2 2 2 2 5 2 10" xfId="7732"/>
    <cellStyle name="Calcul 2 2 2 2 5 2 2" xfId="3305"/>
    <cellStyle name="Calcul 2 2 2 2 5 2 2 2" xfId="3699"/>
    <cellStyle name="Calcul 2 2 2 2 5 2 2 2 2" xfId="7733"/>
    <cellStyle name="Calcul 2 2 2 2 5 2 2 2 3" xfId="7734"/>
    <cellStyle name="Calcul 2 2 2 2 5 2 2 2 4" xfId="7735"/>
    <cellStyle name="Calcul 2 2 2 2 5 2 2 2 5" xfId="7736"/>
    <cellStyle name="Calcul 2 2 2 2 5 2 2 2 6" xfId="7737"/>
    <cellStyle name="Calcul 2 2 2 2 5 2 2 2 7" xfId="7738"/>
    <cellStyle name="Calcul 2 2 2 2 5 2 2 3" xfId="7739"/>
    <cellStyle name="Calcul 2 2 2 2 5 2 2 4" xfId="7740"/>
    <cellStyle name="Calcul 2 2 2 2 5 2 2 5" xfId="7741"/>
    <cellStyle name="Calcul 2 2 2 2 5 2 2 6" xfId="7742"/>
    <cellStyle name="Calcul 2 2 2 2 5 2 3" xfId="2291"/>
    <cellStyle name="Calcul 2 2 2 2 5 2 3 2" xfId="3700"/>
    <cellStyle name="Calcul 2 2 2 2 5 2 3 2 2" xfId="7743"/>
    <cellStyle name="Calcul 2 2 2 2 5 2 3 2 3" xfId="7744"/>
    <cellStyle name="Calcul 2 2 2 2 5 2 3 2 4" xfId="7745"/>
    <cellStyle name="Calcul 2 2 2 2 5 2 3 2 5" xfId="7746"/>
    <cellStyle name="Calcul 2 2 2 2 5 2 3 2 6" xfId="7747"/>
    <cellStyle name="Calcul 2 2 2 2 5 2 3 2 7" xfId="7748"/>
    <cellStyle name="Calcul 2 2 2 2 5 2 3 3" xfId="7749"/>
    <cellStyle name="Calcul 2 2 2 2 5 2 3 4" xfId="7750"/>
    <cellStyle name="Calcul 2 2 2 2 5 2 3 5" xfId="7751"/>
    <cellStyle name="Calcul 2 2 2 2 5 2 3 6" xfId="7752"/>
    <cellStyle name="Calcul 2 2 2 2 5 2 4" xfId="3701"/>
    <cellStyle name="Calcul 2 2 2 2 5 2 4 2" xfId="7753"/>
    <cellStyle name="Calcul 2 2 2 2 5 2 4 3" xfId="7754"/>
    <cellStyle name="Calcul 2 2 2 2 5 2 4 4" xfId="7755"/>
    <cellStyle name="Calcul 2 2 2 2 5 2 4 5" xfId="7756"/>
    <cellStyle name="Calcul 2 2 2 2 5 2 4 6" xfId="7757"/>
    <cellStyle name="Calcul 2 2 2 2 5 2 4 7" xfId="7758"/>
    <cellStyle name="Calcul 2 2 2 2 5 2 5" xfId="3702"/>
    <cellStyle name="Calcul 2 2 2 2 5 2 5 2" xfId="7759"/>
    <cellStyle name="Calcul 2 2 2 2 5 2 5 3" xfId="7760"/>
    <cellStyle name="Calcul 2 2 2 2 5 2 5 4" xfId="7761"/>
    <cellStyle name="Calcul 2 2 2 2 5 2 5 5" xfId="7762"/>
    <cellStyle name="Calcul 2 2 2 2 5 2 5 6" xfId="7763"/>
    <cellStyle name="Calcul 2 2 2 2 5 2 5 7" xfId="7764"/>
    <cellStyle name="Calcul 2 2 2 2 5 2 6" xfId="7765"/>
    <cellStyle name="Calcul 2 2 2 2 5 2 7" xfId="7766"/>
    <cellStyle name="Calcul 2 2 2 2 5 2 8" xfId="7767"/>
    <cellStyle name="Calcul 2 2 2 2 5 2 9" xfId="7768"/>
    <cellStyle name="Calcul 2 2 2 2 5 3" xfId="723"/>
    <cellStyle name="Calcul 2 2 2 2 5 3 10" xfId="7769"/>
    <cellStyle name="Calcul 2 2 2 2 5 3 2" xfId="3572"/>
    <cellStyle name="Calcul 2 2 2 2 5 3 2 2" xfId="3703"/>
    <cellStyle name="Calcul 2 2 2 2 5 3 2 2 2" xfId="7770"/>
    <cellStyle name="Calcul 2 2 2 2 5 3 2 2 3" xfId="7771"/>
    <cellStyle name="Calcul 2 2 2 2 5 3 2 2 4" xfId="7772"/>
    <cellStyle name="Calcul 2 2 2 2 5 3 2 2 5" xfId="7773"/>
    <cellStyle name="Calcul 2 2 2 2 5 3 2 2 6" xfId="7774"/>
    <cellStyle name="Calcul 2 2 2 2 5 3 2 2 7" xfId="7775"/>
    <cellStyle name="Calcul 2 2 2 2 5 3 2 3" xfId="7776"/>
    <cellStyle name="Calcul 2 2 2 2 5 3 2 4" xfId="7777"/>
    <cellStyle name="Calcul 2 2 2 2 5 3 2 5" xfId="7778"/>
    <cellStyle name="Calcul 2 2 2 2 5 3 2 6" xfId="7779"/>
    <cellStyle name="Calcul 2 2 2 2 5 3 3" xfId="2292"/>
    <cellStyle name="Calcul 2 2 2 2 5 3 3 2" xfId="3704"/>
    <cellStyle name="Calcul 2 2 2 2 5 3 3 2 2" xfId="7780"/>
    <cellStyle name="Calcul 2 2 2 2 5 3 3 2 3" xfId="7781"/>
    <cellStyle name="Calcul 2 2 2 2 5 3 3 2 4" xfId="7782"/>
    <cellStyle name="Calcul 2 2 2 2 5 3 3 2 5" xfId="7783"/>
    <cellStyle name="Calcul 2 2 2 2 5 3 3 2 6" xfId="7784"/>
    <cellStyle name="Calcul 2 2 2 2 5 3 3 2 7" xfId="7785"/>
    <cellStyle name="Calcul 2 2 2 2 5 3 3 3" xfId="7786"/>
    <cellStyle name="Calcul 2 2 2 2 5 3 3 4" xfId="7787"/>
    <cellStyle name="Calcul 2 2 2 2 5 3 3 5" xfId="7788"/>
    <cellStyle name="Calcul 2 2 2 2 5 3 3 6" xfId="7789"/>
    <cellStyle name="Calcul 2 2 2 2 5 3 4" xfId="3705"/>
    <cellStyle name="Calcul 2 2 2 2 5 3 4 2" xfId="7790"/>
    <cellStyle name="Calcul 2 2 2 2 5 3 4 3" xfId="7791"/>
    <cellStyle name="Calcul 2 2 2 2 5 3 4 4" xfId="7792"/>
    <cellStyle name="Calcul 2 2 2 2 5 3 4 5" xfId="7793"/>
    <cellStyle name="Calcul 2 2 2 2 5 3 4 6" xfId="7794"/>
    <cellStyle name="Calcul 2 2 2 2 5 3 4 7" xfId="7795"/>
    <cellStyle name="Calcul 2 2 2 2 5 3 5" xfId="3706"/>
    <cellStyle name="Calcul 2 2 2 2 5 3 5 2" xfId="7796"/>
    <cellStyle name="Calcul 2 2 2 2 5 3 5 3" xfId="7797"/>
    <cellStyle name="Calcul 2 2 2 2 5 3 5 4" xfId="7798"/>
    <cellStyle name="Calcul 2 2 2 2 5 3 5 5" xfId="7799"/>
    <cellStyle name="Calcul 2 2 2 2 5 3 5 6" xfId="7800"/>
    <cellStyle name="Calcul 2 2 2 2 5 3 5 7" xfId="7801"/>
    <cellStyle name="Calcul 2 2 2 2 5 3 6" xfId="7802"/>
    <cellStyle name="Calcul 2 2 2 2 5 3 7" xfId="7803"/>
    <cellStyle name="Calcul 2 2 2 2 5 3 8" xfId="7804"/>
    <cellStyle name="Calcul 2 2 2 2 5 3 9" xfId="7805"/>
    <cellStyle name="Calcul 2 2 2 2 5 4" xfId="2757"/>
    <cellStyle name="Calcul 2 2 2 2 5 4 2" xfId="3707"/>
    <cellStyle name="Calcul 2 2 2 2 5 4 2 2" xfId="7806"/>
    <cellStyle name="Calcul 2 2 2 2 5 4 2 3" xfId="7807"/>
    <cellStyle name="Calcul 2 2 2 2 5 4 2 4" xfId="7808"/>
    <cellStyle name="Calcul 2 2 2 2 5 4 2 5" xfId="7809"/>
    <cellStyle name="Calcul 2 2 2 2 5 4 2 6" xfId="7810"/>
    <cellStyle name="Calcul 2 2 2 2 5 4 2 7" xfId="7811"/>
    <cellStyle name="Calcul 2 2 2 2 5 4 3" xfId="7812"/>
    <cellStyle name="Calcul 2 2 2 2 5 4 4" xfId="7813"/>
    <cellStyle name="Calcul 2 2 2 2 5 4 5" xfId="7814"/>
    <cellStyle name="Calcul 2 2 2 2 5 4 6" xfId="7815"/>
    <cellStyle name="Calcul 2 2 2 2 5 5" xfId="1613"/>
    <cellStyle name="Calcul 2 2 2 2 5 5 2" xfId="3708"/>
    <cellStyle name="Calcul 2 2 2 2 5 5 2 2" xfId="7816"/>
    <cellStyle name="Calcul 2 2 2 2 5 5 2 3" xfId="7817"/>
    <cellStyle name="Calcul 2 2 2 2 5 5 2 4" xfId="7818"/>
    <cellStyle name="Calcul 2 2 2 2 5 5 2 5" xfId="7819"/>
    <cellStyle name="Calcul 2 2 2 2 5 5 2 6" xfId="7820"/>
    <cellStyle name="Calcul 2 2 2 2 5 5 2 7" xfId="7821"/>
    <cellStyle name="Calcul 2 2 2 2 5 5 3" xfId="7822"/>
    <cellStyle name="Calcul 2 2 2 2 5 5 4" xfId="7823"/>
    <cellStyle name="Calcul 2 2 2 2 5 5 5" xfId="7824"/>
    <cellStyle name="Calcul 2 2 2 2 5 5 6" xfId="7825"/>
    <cellStyle name="Calcul 2 2 2 2 5 6" xfId="3709"/>
    <cellStyle name="Calcul 2 2 2 2 5 6 2" xfId="7826"/>
    <cellStyle name="Calcul 2 2 2 2 5 6 3" xfId="7827"/>
    <cellStyle name="Calcul 2 2 2 2 5 6 4" xfId="7828"/>
    <cellStyle name="Calcul 2 2 2 2 5 6 5" xfId="7829"/>
    <cellStyle name="Calcul 2 2 2 2 5 6 6" xfId="7830"/>
    <cellStyle name="Calcul 2 2 2 2 5 6 7" xfId="7831"/>
    <cellStyle name="Calcul 2 2 2 2 5 7" xfId="3710"/>
    <cellStyle name="Calcul 2 2 2 2 5 7 2" xfId="7832"/>
    <cellStyle name="Calcul 2 2 2 2 5 7 3" xfId="7833"/>
    <cellStyle name="Calcul 2 2 2 2 5 7 4" xfId="7834"/>
    <cellStyle name="Calcul 2 2 2 2 5 7 5" xfId="7835"/>
    <cellStyle name="Calcul 2 2 2 2 5 7 6" xfId="7836"/>
    <cellStyle name="Calcul 2 2 2 2 5 7 7" xfId="7837"/>
    <cellStyle name="Calcul 2 2 2 2 5 8" xfId="3711"/>
    <cellStyle name="Calcul 2 2 2 2 5 8 2" xfId="7838"/>
    <cellStyle name="Calcul 2 2 2 2 5 8 3" xfId="7839"/>
    <cellStyle name="Calcul 2 2 2 2 5 8 4" xfId="7840"/>
    <cellStyle name="Calcul 2 2 2 2 5 8 5" xfId="7841"/>
    <cellStyle name="Calcul 2 2 2 2 5 8 6" xfId="7842"/>
    <cellStyle name="Calcul 2 2 2 2 5 8 7" xfId="7843"/>
    <cellStyle name="Calcul 2 2 2 2 5 9" xfId="7844"/>
    <cellStyle name="Calcul 2 2 2 2 6" xfId="724"/>
    <cellStyle name="Calcul 2 2 2 2 6 10" xfId="7845"/>
    <cellStyle name="Calcul 2 2 2 2 6 2" xfId="3140"/>
    <cellStyle name="Calcul 2 2 2 2 6 2 2" xfId="3712"/>
    <cellStyle name="Calcul 2 2 2 2 6 2 2 2" xfId="7846"/>
    <cellStyle name="Calcul 2 2 2 2 6 2 2 3" xfId="7847"/>
    <cellStyle name="Calcul 2 2 2 2 6 2 2 4" xfId="7848"/>
    <cellStyle name="Calcul 2 2 2 2 6 2 2 5" xfId="7849"/>
    <cellStyle name="Calcul 2 2 2 2 6 2 2 6" xfId="7850"/>
    <cellStyle name="Calcul 2 2 2 2 6 2 2 7" xfId="7851"/>
    <cellStyle name="Calcul 2 2 2 2 6 2 3" xfId="7852"/>
    <cellStyle name="Calcul 2 2 2 2 6 2 4" xfId="7853"/>
    <cellStyle name="Calcul 2 2 2 2 6 2 5" xfId="7854"/>
    <cellStyle name="Calcul 2 2 2 2 6 2 6" xfId="7855"/>
    <cellStyle name="Calcul 2 2 2 2 6 3" xfId="2293"/>
    <cellStyle name="Calcul 2 2 2 2 6 3 2" xfId="3713"/>
    <cellStyle name="Calcul 2 2 2 2 6 3 2 2" xfId="7856"/>
    <cellStyle name="Calcul 2 2 2 2 6 3 2 3" xfId="7857"/>
    <cellStyle name="Calcul 2 2 2 2 6 3 2 4" xfId="7858"/>
    <cellStyle name="Calcul 2 2 2 2 6 3 2 5" xfId="7859"/>
    <cellStyle name="Calcul 2 2 2 2 6 3 2 6" xfId="7860"/>
    <cellStyle name="Calcul 2 2 2 2 6 3 2 7" xfId="7861"/>
    <cellStyle name="Calcul 2 2 2 2 6 3 3" xfId="7862"/>
    <cellStyle name="Calcul 2 2 2 2 6 3 4" xfId="7863"/>
    <cellStyle name="Calcul 2 2 2 2 6 3 5" xfId="7864"/>
    <cellStyle name="Calcul 2 2 2 2 6 3 6" xfId="7865"/>
    <cellStyle name="Calcul 2 2 2 2 6 4" xfId="3714"/>
    <cellStyle name="Calcul 2 2 2 2 6 4 2" xfId="7866"/>
    <cellStyle name="Calcul 2 2 2 2 6 4 3" xfId="7867"/>
    <cellStyle name="Calcul 2 2 2 2 6 4 4" xfId="7868"/>
    <cellStyle name="Calcul 2 2 2 2 6 4 5" xfId="7869"/>
    <cellStyle name="Calcul 2 2 2 2 6 4 6" xfId="7870"/>
    <cellStyle name="Calcul 2 2 2 2 6 4 7" xfId="7871"/>
    <cellStyle name="Calcul 2 2 2 2 6 5" xfId="3715"/>
    <cellStyle name="Calcul 2 2 2 2 6 5 2" xfId="7872"/>
    <cellStyle name="Calcul 2 2 2 2 6 5 3" xfId="7873"/>
    <cellStyle name="Calcul 2 2 2 2 6 5 4" xfId="7874"/>
    <cellStyle name="Calcul 2 2 2 2 6 5 5" xfId="7875"/>
    <cellStyle name="Calcul 2 2 2 2 6 5 6" xfId="7876"/>
    <cellStyle name="Calcul 2 2 2 2 6 5 7" xfId="7877"/>
    <cellStyle name="Calcul 2 2 2 2 6 6" xfId="7878"/>
    <cellStyle name="Calcul 2 2 2 2 6 7" xfId="7879"/>
    <cellStyle name="Calcul 2 2 2 2 6 8" xfId="7880"/>
    <cellStyle name="Calcul 2 2 2 2 6 9" xfId="7881"/>
    <cellStyle name="Calcul 2 2 2 2 7" xfId="2593"/>
    <cellStyle name="Calcul 2 2 2 2 7 2" xfId="7882"/>
    <cellStyle name="Calcul 2 2 2 2 7 3" xfId="7883"/>
    <cellStyle name="Calcul 2 2 2 2 7 4" xfId="7884"/>
    <cellStyle name="Calcul 2 2 2 2 7 5" xfId="7885"/>
    <cellStyle name="Calcul 2 2 2 2 7 6" xfId="7886"/>
    <cellStyle name="Calcul 2 2 2 2 7 7" xfId="7887"/>
    <cellStyle name="Calcul 2 2 2 2 7 8" xfId="7888"/>
    <cellStyle name="Calcul 2 2 2 2 7 9" xfId="7889"/>
    <cellStyle name="Calcul 2 2 2 2 8" xfId="1448"/>
    <cellStyle name="Calcul 2 2 2 2 8 2" xfId="7890"/>
    <cellStyle name="Calcul 2 2 2 2 8 3" xfId="7891"/>
    <cellStyle name="Calcul 2 2 2 2 8 4" xfId="7892"/>
    <cellStyle name="Calcul 2 2 2 2 8 5" xfId="7893"/>
    <cellStyle name="Calcul 2 2 2 2 8 6" xfId="7894"/>
    <cellStyle name="Calcul 2 2 2 2 8 7" xfId="7895"/>
    <cellStyle name="Calcul 2 2 2 2 8 8" xfId="7896"/>
    <cellStyle name="Calcul 2 2 2 2 9" xfId="3716"/>
    <cellStyle name="Calcul 2 2 2 2 9 2" xfId="7897"/>
    <cellStyle name="Calcul 2 2 2 2 9 3" xfId="7898"/>
    <cellStyle name="Calcul 2 2 2 2 9 4" xfId="7899"/>
    <cellStyle name="Calcul 2 2 2 2 9 5" xfId="7900"/>
    <cellStyle name="Calcul 2 2 2 2 9 6" xfId="7901"/>
    <cellStyle name="Calcul 2 2 2 2 9 7" xfId="7902"/>
    <cellStyle name="Calcul 2 2 2 3" xfId="725"/>
    <cellStyle name="Calcul 2 2 2 3 10" xfId="7903"/>
    <cellStyle name="Calcul 2 2 2 3 2" xfId="3048"/>
    <cellStyle name="Calcul 2 2 2 3 2 2" xfId="3717"/>
    <cellStyle name="Calcul 2 2 2 3 2 2 2" xfId="7904"/>
    <cellStyle name="Calcul 2 2 2 3 2 2 3" xfId="7905"/>
    <cellStyle name="Calcul 2 2 2 3 2 2 4" xfId="7906"/>
    <cellStyle name="Calcul 2 2 2 3 2 2 5" xfId="7907"/>
    <cellStyle name="Calcul 2 2 2 3 2 2 6" xfId="7908"/>
    <cellStyle name="Calcul 2 2 2 3 2 2 7" xfId="7909"/>
    <cellStyle name="Calcul 2 2 2 3 2 3" xfId="7910"/>
    <cellStyle name="Calcul 2 2 2 3 2 4" xfId="7911"/>
    <cellStyle name="Calcul 2 2 2 3 2 5" xfId="7912"/>
    <cellStyle name="Calcul 2 2 2 3 2 6" xfId="7913"/>
    <cellStyle name="Calcul 2 2 2 3 3" xfId="2294"/>
    <cellStyle name="Calcul 2 2 2 3 3 2" xfId="3718"/>
    <cellStyle name="Calcul 2 2 2 3 3 2 2" xfId="7914"/>
    <cellStyle name="Calcul 2 2 2 3 3 2 3" xfId="7915"/>
    <cellStyle name="Calcul 2 2 2 3 3 2 4" xfId="7916"/>
    <cellStyle name="Calcul 2 2 2 3 3 2 5" xfId="7917"/>
    <cellStyle name="Calcul 2 2 2 3 3 2 6" xfId="7918"/>
    <cellStyle name="Calcul 2 2 2 3 3 2 7" xfId="7919"/>
    <cellStyle name="Calcul 2 2 2 3 3 3" xfId="7920"/>
    <cellStyle name="Calcul 2 2 2 3 3 4" xfId="7921"/>
    <cellStyle name="Calcul 2 2 2 3 3 5" xfId="7922"/>
    <cellStyle name="Calcul 2 2 2 3 3 6" xfId="7923"/>
    <cellStyle name="Calcul 2 2 2 3 4" xfId="3719"/>
    <cellStyle name="Calcul 2 2 2 3 4 2" xfId="7924"/>
    <cellStyle name="Calcul 2 2 2 3 4 3" xfId="7925"/>
    <cellStyle name="Calcul 2 2 2 3 4 4" xfId="7926"/>
    <cellStyle name="Calcul 2 2 2 3 4 5" xfId="7927"/>
    <cellStyle name="Calcul 2 2 2 3 4 6" xfId="7928"/>
    <cellStyle name="Calcul 2 2 2 3 4 7" xfId="7929"/>
    <cellStyle name="Calcul 2 2 2 3 5" xfId="3720"/>
    <cellStyle name="Calcul 2 2 2 3 5 2" xfId="7930"/>
    <cellStyle name="Calcul 2 2 2 3 5 3" xfId="7931"/>
    <cellStyle name="Calcul 2 2 2 3 5 4" xfId="7932"/>
    <cellStyle name="Calcul 2 2 2 3 5 5" xfId="7933"/>
    <cellStyle name="Calcul 2 2 2 3 5 6" xfId="7934"/>
    <cellStyle name="Calcul 2 2 2 3 5 7" xfId="7935"/>
    <cellStyle name="Calcul 2 2 2 3 6" xfId="7936"/>
    <cellStyle name="Calcul 2 2 2 3 7" xfId="7937"/>
    <cellStyle name="Calcul 2 2 2 3 8" xfId="7938"/>
    <cellStyle name="Calcul 2 2 2 3 9" xfId="7939"/>
    <cellStyle name="Calcul 2 2 2 4" xfId="2501"/>
    <cellStyle name="Calcul 2 2 2 4 2" xfId="7940"/>
    <cellStyle name="Calcul 2 2 2 4 3" xfId="7941"/>
    <cellStyle name="Calcul 2 2 2 4 4" xfId="7942"/>
    <cellStyle name="Calcul 2 2 2 4 5" xfId="7943"/>
    <cellStyle name="Calcul 2 2 2 4 6" xfId="7944"/>
    <cellStyle name="Calcul 2 2 2 4 7" xfId="7945"/>
    <cellStyle name="Calcul 2 2 2 4 8" xfId="7946"/>
    <cellStyle name="Calcul 2 2 2 4 9" xfId="7947"/>
    <cellStyle name="Calcul 2 2 2 5" xfId="1356"/>
    <cellStyle name="Calcul 2 2 2 5 2" xfId="7948"/>
    <cellStyle name="Calcul 2 2 2 5 3" xfId="7949"/>
    <cellStyle name="Calcul 2 2 2 5 4" xfId="7950"/>
    <cellStyle name="Calcul 2 2 2 5 5" xfId="7951"/>
    <cellStyle name="Calcul 2 2 2 5 6" xfId="7952"/>
    <cellStyle name="Calcul 2 2 2 5 7" xfId="7953"/>
    <cellStyle name="Calcul 2 2 2 5 8" xfId="7954"/>
    <cellStyle name="Calcul 2 2 2 6" xfId="3721"/>
    <cellStyle name="Calcul 2 2 2 6 2" xfId="7955"/>
    <cellStyle name="Calcul 2 2 2 6 3" xfId="7956"/>
    <cellStyle name="Calcul 2 2 2 6 4" xfId="7957"/>
    <cellStyle name="Calcul 2 2 2 6 5" xfId="7958"/>
    <cellStyle name="Calcul 2 2 2 6 6" xfId="7959"/>
    <cellStyle name="Calcul 2 2 2 6 7" xfId="7960"/>
    <cellStyle name="Calcul 2 2 2 7" xfId="7961"/>
    <cellStyle name="Calcul 2 2 2 8" xfId="7962"/>
    <cellStyle name="Calcul 2 2 2 9" xfId="7963"/>
    <cellStyle name="Calcul 2 2 3" xfId="726"/>
    <cellStyle name="Calcul 2 2 3 10" xfId="7964"/>
    <cellStyle name="Calcul 2 2 3 2" xfId="3047"/>
    <cellStyle name="Calcul 2 2 3 2 2" xfId="3722"/>
    <cellStyle name="Calcul 2 2 3 2 2 2" xfId="7965"/>
    <cellStyle name="Calcul 2 2 3 2 2 3" xfId="7966"/>
    <cellStyle name="Calcul 2 2 3 2 2 4" xfId="7967"/>
    <cellStyle name="Calcul 2 2 3 2 2 5" xfId="7968"/>
    <cellStyle name="Calcul 2 2 3 2 2 6" xfId="7969"/>
    <cellStyle name="Calcul 2 2 3 2 2 7" xfId="7970"/>
    <cellStyle name="Calcul 2 2 3 2 3" xfId="7971"/>
    <cellStyle name="Calcul 2 2 3 2 4" xfId="7972"/>
    <cellStyle name="Calcul 2 2 3 2 5" xfId="7973"/>
    <cellStyle name="Calcul 2 2 3 2 6" xfId="7974"/>
    <cellStyle name="Calcul 2 2 3 3" xfId="2295"/>
    <cellStyle name="Calcul 2 2 3 3 2" xfId="3723"/>
    <cellStyle name="Calcul 2 2 3 3 2 2" xfId="7975"/>
    <cellStyle name="Calcul 2 2 3 3 2 3" xfId="7976"/>
    <cellStyle name="Calcul 2 2 3 3 2 4" xfId="7977"/>
    <cellStyle name="Calcul 2 2 3 3 2 5" xfId="7978"/>
    <cellStyle name="Calcul 2 2 3 3 2 6" xfId="7979"/>
    <cellStyle name="Calcul 2 2 3 3 2 7" xfId="7980"/>
    <cellStyle name="Calcul 2 2 3 3 3" xfId="7981"/>
    <cellStyle name="Calcul 2 2 3 3 4" xfId="7982"/>
    <cellStyle name="Calcul 2 2 3 3 5" xfId="7983"/>
    <cellStyle name="Calcul 2 2 3 3 6" xfId="7984"/>
    <cellStyle name="Calcul 2 2 3 4" xfId="3724"/>
    <cellStyle name="Calcul 2 2 3 4 2" xfId="7985"/>
    <cellStyle name="Calcul 2 2 3 4 3" xfId="7986"/>
    <cellStyle name="Calcul 2 2 3 4 4" xfId="7987"/>
    <cellStyle name="Calcul 2 2 3 4 5" xfId="7988"/>
    <cellStyle name="Calcul 2 2 3 4 6" xfId="7989"/>
    <cellStyle name="Calcul 2 2 3 4 7" xfId="7990"/>
    <cellStyle name="Calcul 2 2 3 5" xfId="3725"/>
    <cellStyle name="Calcul 2 2 3 5 2" xfId="7991"/>
    <cellStyle name="Calcul 2 2 3 5 3" xfId="7992"/>
    <cellStyle name="Calcul 2 2 3 5 4" xfId="7993"/>
    <cellStyle name="Calcul 2 2 3 5 5" xfId="7994"/>
    <cellStyle name="Calcul 2 2 3 5 6" xfId="7995"/>
    <cellStyle name="Calcul 2 2 3 5 7" xfId="7996"/>
    <cellStyle name="Calcul 2 2 3 6" xfId="7997"/>
    <cellStyle name="Calcul 2 2 3 7" xfId="7998"/>
    <cellStyle name="Calcul 2 2 3 8" xfId="7999"/>
    <cellStyle name="Calcul 2 2 3 9" xfId="8000"/>
    <cellStyle name="Calcul 2 2 4" xfId="2500"/>
    <cellStyle name="Calcul 2 2 4 2" xfId="8001"/>
    <cellStyle name="Calcul 2 2 4 3" xfId="8002"/>
    <cellStyle name="Calcul 2 2 4 4" xfId="8003"/>
    <cellStyle name="Calcul 2 2 4 5" xfId="8004"/>
    <cellStyle name="Calcul 2 2 4 6" xfId="8005"/>
    <cellStyle name="Calcul 2 2 4 7" xfId="8006"/>
    <cellStyle name="Calcul 2 2 4 8" xfId="8007"/>
    <cellStyle name="Calcul 2 2 4 9" xfId="8008"/>
    <cellStyle name="Calcul 2 2 5" xfId="1355"/>
    <cellStyle name="Calcul 2 2 5 2" xfId="8009"/>
    <cellStyle name="Calcul 2 2 5 3" xfId="8010"/>
    <cellStyle name="Calcul 2 2 5 4" xfId="8011"/>
    <cellStyle name="Calcul 2 2 5 5" xfId="8012"/>
    <cellStyle name="Calcul 2 2 5 6" xfId="8013"/>
    <cellStyle name="Calcul 2 2 5 7" xfId="8014"/>
    <cellStyle name="Calcul 2 2 5 8" xfId="8015"/>
    <cellStyle name="Calcul 2 2 6" xfId="3726"/>
    <cellStyle name="Calcul 2 2 6 2" xfId="8016"/>
    <cellStyle name="Calcul 2 2 6 3" xfId="8017"/>
    <cellStyle name="Calcul 2 2 6 4" xfId="8018"/>
    <cellStyle name="Calcul 2 2 6 5" xfId="8019"/>
    <cellStyle name="Calcul 2 2 6 6" xfId="8020"/>
    <cellStyle name="Calcul 2 2 6 7" xfId="8021"/>
    <cellStyle name="Calcul 2 2 7" xfId="8022"/>
    <cellStyle name="Calcul 2 2 8" xfId="8023"/>
    <cellStyle name="Calcul 2 2 9" xfId="8024"/>
    <cellStyle name="Calcul 2 3" xfId="72"/>
    <cellStyle name="Calcul 2 3 10" xfId="8025"/>
    <cellStyle name="Calcul 2 3 11" xfId="8026"/>
    <cellStyle name="Calcul 2 3 12" xfId="8027"/>
    <cellStyle name="Calcul 2 3 13" xfId="8028"/>
    <cellStyle name="Calcul 2 3 14" xfId="32463"/>
    <cellStyle name="Calcul 2 3 15" xfId="34507"/>
    <cellStyle name="Calcul 2 3 16" xfId="34765"/>
    <cellStyle name="Calcul 2 3 2" xfId="73"/>
    <cellStyle name="Calcul 2 3 2 10" xfId="8029"/>
    <cellStyle name="Calcul 2 3 2 11" xfId="8030"/>
    <cellStyle name="Calcul 2 3 2 12" xfId="8031"/>
    <cellStyle name="Calcul 2 3 2 13" xfId="32464"/>
    <cellStyle name="Calcul 2 3 2 14" xfId="34508"/>
    <cellStyle name="Calcul 2 3 2 15" xfId="34766"/>
    <cellStyle name="Calcul 2 3 2 2" xfId="74"/>
    <cellStyle name="Calcul 2 3 2 2 10" xfId="8032"/>
    <cellStyle name="Calcul 2 3 2 2 11" xfId="8033"/>
    <cellStyle name="Calcul 2 3 2 2 12" xfId="8034"/>
    <cellStyle name="Calcul 2 3 2 2 13" xfId="8035"/>
    <cellStyle name="Calcul 2 3 2 2 14" xfId="8036"/>
    <cellStyle name="Calcul 2 3 2 2 15" xfId="32465"/>
    <cellStyle name="Calcul 2 3 2 2 16" xfId="34509"/>
    <cellStyle name="Calcul 2 3 2 2 17" xfId="34767"/>
    <cellStyle name="Calcul 2 3 2 2 2" xfId="75"/>
    <cellStyle name="Calcul 2 3 2 2 2 10" xfId="8037"/>
    <cellStyle name="Calcul 2 3 2 2 2 11" xfId="8038"/>
    <cellStyle name="Calcul 2 3 2 2 2 12" xfId="8039"/>
    <cellStyle name="Calcul 2 3 2 2 2 13" xfId="8040"/>
    <cellStyle name="Calcul 2 3 2 2 2 14" xfId="8041"/>
    <cellStyle name="Calcul 2 3 2 2 2 15" xfId="32766"/>
    <cellStyle name="Calcul 2 3 2 2 2 16" xfId="34561"/>
    <cellStyle name="Calcul 2 3 2 2 2 17" xfId="34768"/>
    <cellStyle name="Calcul 2 3 2 2 2 2" xfId="727"/>
    <cellStyle name="Calcul 2 3 2 2 2 2 10" xfId="8042"/>
    <cellStyle name="Calcul 2 3 2 2 2 2 11" xfId="33005"/>
    <cellStyle name="Calcul 2 3 2 2 2 2 12" xfId="34664"/>
    <cellStyle name="Calcul 2 3 2 2 2 2 2" xfId="3306"/>
    <cellStyle name="Calcul 2 3 2 2 2 2 2 2" xfId="3727"/>
    <cellStyle name="Calcul 2 3 2 2 2 2 2 2 2" xfId="8043"/>
    <cellStyle name="Calcul 2 3 2 2 2 2 2 2 3" xfId="8044"/>
    <cellStyle name="Calcul 2 3 2 2 2 2 2 2 4" xfId="8045"/>
    <cellStyle name="Calcul 2 3 2 2 2 2 2 2 5" xfId="8046"/>
    <cellStyle name="Calcul 2 3 2 2 2 2 2 2 6" xfId="8047"/>
    <cellStyle name="Calcul 2 3 2 2 2 2 2 2 7" xfId="8048"/>
    <cellStyle name="Calcul 2 3 2 2 2 2 2 3" xfId="8049"/>
    <cellStyle name="Calcul 2 3 2 2 2 2 2 4" xfId="8050"/>
    <cellStyle name="Calcul 2 3 2 2 2 2 2 5" xfId="8051"/>
    <cellStyle name="Calcul 2 3 2 2 2 2 2 6" xfId="8052"/>
    <cellStyle name="Calcul 2 3 2 2 2 2 3" xfId="2296"/>
    <cellStyle name="Calcul 2 3 2 2 2 2 3 2" xfId="3728"/>
    <cellStyle name="Calcul 2 3 2 2 2 2 3 2 2" xfId="8053"/>
    <cellStyle name="Calcul 2 3 2 2 2 2 3 2 3" xfId="8054"/>
    <cellStyle name="Calcul 2 3 2 2 2 2 3 2 4" xfId="8055"/>
    <cellStyle name="Calcul 2 3 2 2 2 2 3 2 5" xfId="8056"/>
    <cellStyle name="Calcul 2 3 2 2 2 2 3 2 6" xfId="8057"/>
    <cellStyle name="Calcul 2 3 2 2 2 2 3 2 7" xfId="8058"/>
    <cellStyle name="Calcul 2 3 2 2 2 2 3 3" xfId="8059"/>
    <cellStyle name="Calcul 2 3 2 2 2 2 3 4" xfId="8060"/>
    <cellStyle name="Calcul 2 3 2 2 2 2 3 5" xfId="8061"/>
    <cellStyle name="Calcul 2 3 2 2 2 2 3 6" xfId="8062"/>
    <cellStyle name="Calcul 2 3 2 2 2 2 4" xfId="3729"/>
    <cellStyle name="Calcul 2 3 2 2 2 2 4 2" xfId="8063"/>
    <cellStyle name="Calcul 2 3 2 2 2 2 4 3" xfId="8064"/>
    <cellStyle name="Calcul 2 3 2 2 2 2 4 4" xfId="8065"/>
    <cellStyle name="Calcul 2 3 2 2 2 2 4 5" xfId="8066"/>
    <cellStyle name="Calcul 2 3 2 2 2 2 4 6" xfId="8067"/>
    <cellStyle name="Calcul 2 3 2 2 2 2 4 7" xfId="8068"/>
    <cellStyle name="Calcul 2 3 2 2 2 2 5" xfId="3730"/>
    <cellStyle name="Calcul 2 3 2 2 2 2 5 2" xfId="8069"/>
    <cellStyle name="Calcul 2 3 2 2 2 2 5 3" xfId="8070"/>
    <cellStyle name="Calcul 2 3 2 2 2 2 5 4" xfId="8071"/>
    <cellStyle name="Calcul 2 3 2 2 2 2 5 5" xfId="8072"/>
    <cellStyle name="Calcul 2 3 2 2 2 2 5 6" xfId="8073"/>
    <cellStyle name="Calcul 2 3 2 2 2 2 5 7" xfId="8074"/>
    <cellStyle name="Calcul 2 3 2 2 2 2 6" xfId="8075"/>
    <cellStyle name="Calcul 2 3 2 2 2 2 7" xfId="8076"/>
    <cellStyle name="Calcul 2 3 2 2 2 2 8" xfId="8077"/>
    <cellStyle name="Calcul 2 3 2 2 2 2 9" xfId="8078"/>
    <cellStyle name="Calcul 2 3 2 2 2 3" xfId="728"/>
    <cellStyle name="Calcul 2 3 2 2 2 3 10" xfId="8079"/>
    <cellStyle name="Calcul 2 3 2 2 2 3 2" xfId="3573"/>
    <cellStyle name="Calcul 2 3 2 2 2 3 2 2" xfId="3731"/>
    <cellStyle name="Calcul 2 3 2 2 2 3 2 2 2" xfId="8080"/>
    <cellStyle name="Calcul 2 3 2 2 2 3 2 2 3" xfId="8081"/>
    <cellStyle name="Calcul 2 3 2 2 2 3 2 2 4" xfId="8082"/>
    <cellStyle name="Calcul 2 3 2 2 2 3 2 2 5" xfId="8083"/>
    <cellStyle name="Calcul 2 3 2 2 2 3 2 2 6" xfId="8084"/>
    <cellStyle name="Calcul 2 3 2 2 2 3 2 2 7" xfId="8085"/>
    <cellStyle name="Calcul 2 3 2 2 2 3 2 3" xfId="8086"/>
    <cellStyle name="Calcul 2 3 2 2 2 3 2 4" xfId="8087"/>
    <cellStyle name="Calcul 2 3 2 2 2 3 2 5" xfId="8088"/>
    <cellStyle name="Calcul 2 3 2 2 2 3 2 6" xfId="8089"/>
    <cellStyle name="Calcul 2 3 2 2 2 3 3" xfId="2297"/>
    <cellStyle name="Calcul 2 3 2 2 2 3 3 2" xfId="3732"/>
    <cellStyle name="Calcul 2 3 2 2 2 3 3 2 2" xfId="8090"/>
    <cellStyle name="Calcul 2 3 2 2 2 3 3 2 3" xfId="8091"/>
    <cellStyle name="Calcul 2 3 2 2 2 3 3 2 4" xfId="8092"/>
    <cellStyle name="Calcul 2 3 2 2 2 3 3 2 5" xfId="8093"/>
    <cellStyle name="Calcul 2 3 2 2 2 3 3 2 6" xfId="8094"/>
    <cellStyle name="Calcul 2 3 2 2 2 3 3 2 7" xfId="8095"/>
    <cellStyle name="Calcul 2 3 2 2 2 3 3 3" xfId="8096"/>
    <cellStyle name="Calcul 2 3 2 2 2 3 3 4" xfId="8097"/>
    <cellStyle name="Calcul 2 3 2 2 2 3 3 5" xfId="8098"/>
    <cellStyle name="Calcul 2 3 2 2 2 3 3 6" xfId="8099"/>
    <cellStyle name="Calcul 2 3 2 2 2 3 4" xfId="3733"/>
    <cellStyle name="Calcul 2 3 2 2 2 3 4 2" xfId="8100"/>
    <cellStyle name="Calcul 2 3 2 2 2 3 4 3" xfId="8101"/>
    <cellStyle name="Calcul 2 3 2 2 2 3 4 4" xfId="8102"/>
    <cellStyle name="Calcul 2 3 2 2 2 3 4 5" xfId="8103"/>
    <cellStyle name="Calcul 2 3 2 2 2 3 4 6" xfId="8104"/>
    <cellStyle name="Calcul 2 3 2 2 2 3 4 7" xfId="8105"/>
    <cellStyle name="Calcul 2 3 2 2 2 3 5" xfId="3734"/>
    <cellStyle name="Calcul 2 3 2 2 2 3 5 2" xfId="8106"/>
    <cellStyle name="Calcul 2 3 2 2 2 3 5 3" xfId="8107"/>
    <cellStyle name="Calcul 2 3 2 2 2 3 5 4" xfId="8108"/>
    <cellStyle name="Calcul 2 3 2 2 2 3 5 5" xfId="8109"/>
    <cellStyle name="Calcul 2 3 2 2 2 3 5 6" xfId="8110"/>
    <cellStyle name="Calcul 2 3 2 2 2 3 5 7" xfId="8111"/>
    <cellStyle name="Calcul 2 3 2 2 2 3 6" xfId="8112"/>
    <cellStyle name="Calcul 2 3 2 2 2 3 7" xfId="8113"/>
    <cellStyle name="Calcul 2 3 2 2 2 3 8" xfId="8114"/>
    <cellStyle name="Calcul 2 3 2 2 2 3 9" xfId="8115"/>
    <cellStyle name="Calcul 2 3 2 2 2 4" xfId="2758"/>
    <cellStyle name="Calcul 2 3 2 2 2 4 2" xfId="3735"/>
    <cellStyle name="Calcul 2 3 2 2 2 4 2 2" xfId="8116"/>
    <cellStyle name="Calcul 2 3 2 2 2 4 2 3" xfId="8117"/>
    <cellStyle name="Calcul 2 3 2 2 2 4 2 4" xfId="8118"/>
    <cellStyle name="Calcul 2 3 2 2 2 4 2 5" xfId="8119"/>
    <cellStyle name="Calcul 2 3 2 2 2 4 2 6" xfId="8120"/>
    <cellStyle name="Calcul 2 3 2 2 2 4 2 7" xfId="8121"/>
    <cellStyle name="Calcul 2 3 2 2 2 4 3" xfId="8122"/>
    <cellStyle name="Calcul 2 3 2 2 2 4 4" xfId="8123"/>
    <cellStyle name="Calcul 2 3 2 2 2 4 5" xfId="8124"/>
    <cellStyle name="Calcul 2 3 2 2 2 4 6" xfId="8125"/>
    <cellStyle name="Calcul 2 3 2 2 2 5" xfId="1614"/>
    <cellStyle name="Calcul 2 3 2 2 2 5 2" xfId="3736"/>
    <cellStyle name="Calcul 2 3 2 2 2 5 2 2" xfId="8126"/>
    <cellStyle name="Calcul 2 3 2 2 2 5 2 3" xfId="8127"/>
    <cellStyle name="Calcul 2 3 2 2 2 5 2 4" xfId="8128"/>
    <cellStyle name="Calcul 2 3 2 2 2 5 2 5" xfId="8129"/>
    <cellStyle name="Calcul 2 3 2 2 2 5 2 6" xfId="8130"/>
    <cellStyle name="Calcul 2 3 2 2 2 5 2 7" xfId="8131"/>
    <cellStyle name="Calcul 2 3 2 2 2 5 3" xfId="8132"/>
    <cellStyle name="Calcul 2 3 2 2 2 5 4" xfId="8133"/>
    <cellStyle name="Calcul 2 3 2 2 2 5 5" xfId="8134"/>
    <cellStyle name="Calcul 2 3 2 2 2 5 6" xfId="8135"/>
    <cellStyle name="Calcul 2 3 2 2 2 6" xfId="3737"/>
    <cellStyle name="Calcul 2 3 2 2 2 6 2" xfId="8136"/>
    <cellStyle name="Calcul 2 3 2 2 2 6 3" xfId="8137"/>
    <cellStyle name="Calcul 2 3 2 2 2 6 4" xfId="8138"/>
    <cellStyle name="Calcul 2 3 2 2 2 6 5" xfId="8139"/>
    <cellStyle name="Calcul 2 3 2 2 2 6 6" xfId="8140"/>
    <cellStyle name="Calcul 2 3 2 2 2 6 7" xfId="8141"/>
    <cellStyle name="Calcul 2 3 2 2 2 7" xfId="3738"/>
    <cellStyle name="Calcul 2 3 2 2 2 7 2" xfId="8142"/>
    <cellStyle name="Calcul 2 3 2 2 2 7 3" xfId="8143"/>
    <cellStyle name="Calcul 2 3 2 2 2 7 4" xfId="8144"/>
    <cellStyle name="Calcul 2 3 2 2 2 7 5" xfId="8145"/>
    <cellStyle name="Calcul 2 3 2 2 2 7 6" xfId="8146"/>
    <cellStyle name="Calcul 2 3 2 2 2 7 7" xfId="8147"/>
    <cellStyle name="Calcul 2 3 2 2 2 8" xfId="3739"/>
    <cellStyle name="Calcul 2 3 2 2 2 8 2" xfId="8148"/>
    <cellStyle name="Calcul 2 3 2 2 2 8 3" xfId="8149"/>
    <cellStyle name="Calcul 2 3 2 2 2 8 4" xfId="8150"/>
    <cellStyle name="Calcul 2 3 2 2 2 8 5" xfId="8151"/>
    <cellStyle name="Calcul 2 3 2 2 2 8 6" xfId="8152"/>
    <cellStyle name="Calcul 2 3 2 2 2 8 7" xfId="8153"/>
    <cellStyle name="Calcul 2 3 2 2 2 9" xfId="8154"/>
    <cellStyle name="Calcul 2 3 2 2 3" xfId="76"/>
    <cellStyle name="Calcul 2 3 2 2 3 10" xfId="8155"/>
    <cellStyle name="Calcul 2 3 2 2 3 11" xfId="8156"/>
    <cellStyle name="Calcul 2 3 2 2 3 12" xfId="8157"/>
    <cellStyle name="Calcul 2 3 2 2 3 13" xfId="8158"/>
    <cellStyle name="Calcul 2 3 2 2 3 14" xfId="8159"/>
    <cellStyle name="Calcul 2 3 2 2 3 15" xfId="32923"/>
    <cellStyle name="Calcul 2 3 2 2 3 16" xfId="34599"/>
    <cellStyle name="Calcul 2 3 2 2 3 17" xfId="34769"/>
    <cellStyle name="Calcul 2 3 2 2 3 2" xfId="729"/>
    <cellStyle name="Calcul 2 3 2 2 3 2 10" xfId="8160"/>
    <cellStyle name="Calcul 2 3 2 2 3 2 11" xfId="33006"/>
    <cellStyle name="Calcul 2 3 2 2 3 2 12" xfId="34665"/>
    <cellStyle name="Calcul 2 3 2 2 3 2 2" xfId="3307"/>
    <cellStyle name="Calcul 2 3 2 2 3 2 2 2" xfId="3740"/>
    <cellStyle name="Calcul 2 3 2 2 3 2 2 2 2" xfId="8161"/>
    <cellStyle name="Calcul 2 3 2 2 3 2 2 2 3" xfId="8162"/>
    <cellStyle name="Calcul 2 3 2 2 3 2 2 2 4" xfId="8163"/>
    <cellStyle name="Calcul 2 3 2 2 3 2 2 2 5" xfId="8164"/>
    <cellStyle name="Calcul 2 3 2 2 3 2 2 2 6" xfId="8165"/>
    <cellStyle name="Calcul 2 3 2 2 3 2 2 2 7" xfId="8166"/>
    <cellStyle name="Calcul 2 3 2 2 3 2 2 3" xfId="8167"/>
    <cellStyle name="Calcul 2 3 2 2 3 2 2 4" xfId="8168"/>
    <cellStyle name="Calcul 2 3 2 2 3 2 2 5" xfId="8169"/>
    <cellStyle name="Calcul 2 3 2 2 3 2 2 6" xfId="8170"/>
    <cellStyle name="Calcul 2 3 2 2 3 2 3" xfId="2298"/>
    <cellStyle name="Calcul 2 3 2 2 3 2 3 2" xfId="3741"/>
    <cellStyle name="Calcul 2 3 2 2 3 2 3 2 2" xfId="8171"/>
    <cellStyle name="Calcul 2 3 2 2 3 2 3 2 3" xfId="8172"/>
    <cellStyle name="Calcul 2 3 2 2 3 2 3 2 4" xfId="8173"/>
    <cellStyle name="Calcul 2 3 2 2 3 2 3 2 5" xfId="8174"/>
    <cellStyle name="Calcul 2 3 2 2 3 2 3 2 6" xfId="8175"/>
    <cellStyle name="Calcul 2 3 2 2 3 2 3 2 7" xfId="8176"/>
    <cellStyle name="Calcul 2 3 2 2 3 2 3 3" xfId="8177"/>
    <cellStyle name="Calcul 2 3 2 2 3 2 3 4" xfId="8178"/>
    <cellStyle name="Calcul 2 3 2 2 3 2 3 5" xfId="8179"/>
    <cellStyle name="Calcul 2 3 2 2 3 2 3 6" xfId="8180"/>
    <cellStyle name="Calcul 2 3 2 2 3 2 4" xfId="3742"/>
    <cellStyle name="Calcul 2 3 2 2 3 2 4 2" xfId="8181"/>
    <cellStyle name="Calcul 2 3 2 2 3 2 4 3" xfId="8182"/>
    <cellStyle name="Calcul 2 3 2 2 3 2 4 4" xfId="8183"/>
    <cellStyle name="Calcul 2 3 2 2 3 2 4 5" xfId="8184"/>
    <cellStyle name="Calcul 2 3 2 2 3 2 4 6" xfId="8185"/>
    <cellStyle name="Calcul 2 3 2 2 3 2 4 7" xfId="8186"/>
    <cellStyle name="Calcul 2 3 2 2 3 2 5" xfId="3743"/>
    <cellStyle name="Calcul 2 3 2 2 3 2 5 2" xfId="8187"/>
    <cellStyle name="Calcul 2 3 2 2 3 2 5 3" xfId="8188"/>
    <cellStyle name="Calcul 2 3 2 2 3 2 5 4" xfId="8189"/>
    <cellStyle name="Calcul 2 3 2 2 3 2 5 5" xfId="8190"/>
    <cellStyle name="Calcul 2 3 2 2 3 2 5 6" xfId="8191"/>
    <cellStyle name="Calcul 2 3 2 2 3 2 5 7" xfId="8192"/>
    <cellStyle name="Calcul 2 3 2 2 3 2 6" xfId="8193"/>
    <cellStyle name="Calcul 2 3 2 2 3 2 7" xfId="8194"/>
    <cellStyle name="Calcul 2 3 2 2 3 2 8" xfId="8195"/>
    <cellStyle name="Calcul 2 3 2 2 3 2 9" xfId="8196"/>
    <cellStyle name="Calcul 2 3 2 2 3 3" xfId="730"/>
    <cellStyle name="Calcul 2 3 2 2 3 3 10" xfId="8197"/>
    <cellStyle name="Calcul 2 3 2 2 3 3 2" xfId="3574"/>
    <cellStyle name="Calcul 2 3 2 2 3 3 2 2" xfId="3744"/>
    <cellStyle name="Calcul 2 3 2 2 3 3 2 2 2" xfId="8198"/>
    <cellStyle name="Calcul 2 3 2 2 3 3 2 2 3" xfId="8199"/>
    <cellStyle name="Calcul 2 3 2 2 3 3 2 2 4" xfId="8200"/>
    <cellStyle name="Calcul 2 3 2 2 3 3 2 2 5" xfId="8201"/>
    <cellStyle name="Calcul 2 3 2 2 3 3 2 2 6" xfId="8202"/>
    <cellStyle name="Calcul 2 3 2 2 3 3 2 2 7" xfId="8203"/>
    <cellStyle name="Calcul 2 3 2 2 3 3 2 3" xfId="8204"/>
    <cellStyle name="Calcul 2 3 2 2 3 3 2 4" xfId="8205"/>
    <cellStyle name="Calcul 2 3 2 2 3 3 2 5" xfId="8206"/>
    <cellStyle name="Calcul 2 3 2 2 3 3 2 6" xfId="8207"/>
    <cellStyle name="Calcul 2 3 2 2 3 3 3" xfId="2299"/>
    <cellStyle name="Calcul 2 3 2 2 3 3 3 2" xfId="3745"/>
    <cellStyle name="Calcul 2 3 2 2 3 3 3 2 2" xfId="8208"/>
    <cellStyle name="Calcul 2 3 2 2 3 3 3 2 3" xfId="8209"/>
    <cellStyle name="Calcul 2 3 2 2 3 3 3 2 4" xfId="8210"/>
    <cellStyle name="Calcul 2 3 2 2 3 3 3 2 5" xfId="8211"/>
    <cellStyle name="Calcul 2 3 2 2 3 3 3 2 6" xfId="8212"/>
    <cellStyle name="Calcul 2 3 2 2 3 3 3 2 7" xfId="8213"/>
    <cellStyle name="Calcul 2 3 2 2 3 3 3 3" xfId="8214"/>
    <cellStyle name="Calcul 2 3 2 2 3 3 3 4" xfId="8215"/>
    <cellStyle name="Calcul 2 3 2 2 3 3 3 5" xfId="8216"/>
    <cellStyle name="Calcul 2 3 2 2 3 3 3 6" xfId="8217"/>
    <cellStyle name="Calcul 2 3 2 2 3 3 4" xfId="3746"/>
    <cellStyle name="Calcul 2 3 2 2 3 3 4 2" xfId="8218"/>
    <cellStyle name="Calcul 2 3 2 2 3 3 4 3" xfId="8219"/>
    <cellStyle name="Calcul 2 3 2 2 3 3 4 4" xfId="8220"/>
    <cellStyle name="Calcul 2 3 2 2 3 3 4 5" xfId="8221"/>
    <cellStyle name="Calcul 2 3 2 2 3 3 4 6" xfId="8222"/>
    <cellStyle name="Calcul 2 3 2 2 3 3 4 7" xfId="8223"/>
    <cellStyle name="Calcul 2 3 2 2 3 3 5" xfId="3747"/>
    <cellStyle name="Calcul 2 3 2 2 3 3 5 2" xfId="8224"/>
    <cellStyle name="Calcul 2 3 2 2 3 3 5 3" xfId="8225"/>
    <cellStyle name="Calcul 2 3 2 2 3 3 5 4" xfId="8226"/>
    <cellStyle name="Calcul 2 3 2 2 3 3 5 5" xfId="8227"/>
    <cellStyle name="Calcul 2 3 2 2 3 3 5 6" xfId="8228"/>
    <cellStyle name="Calcul 2 3 2 2 3 3 5 7" xfId="8229"/>
    <cellStyle name="Calcul 2 3 2 2 3 3 6" xfId="8230"/>
    <cellStyle name="Calcul 2 3 2 2 3 3 7" xfId="8231"/>
    <cellStyle name="Calcul 2 3 2 2 3 3 8" xfId="8232"/>
    <cellStyle name="Calcul 2 3 2 2 3 3 9" xfId="8233"/>
    <cellStyle name="Calcul 2 3 2 2 3 4" xfId="2759"/>
    <cellStyle name="Calcul 2 3 2 2 3 4 2" xfId="3748"/>
    <cellStyle name="Calcul 2 3 2 2 3 4 2 2" xfId="8234"/>
    <cellStyle name="Calcul 2 3 2 2 3 4 2 3" xfId="8235"/>
    <cellStyle name="Calcul 2 3 2 2 3 4 2 4" xfId="8236"/>
    <cellStyle name="Calcul 2 3 2 2 3 4 2 5" xfId="8237"/>
    <cellStyle name="Calcul 2 3 2 2 3 4 2 6" xfId="8238"/>
    <cellStyle name="Calcul 2 3 2 2 3 4 2 7" xfId="8239"/>
    <cellStyle name="Calcul 2 3 2 2 3 4 3" xfId="8240"/>
    <cellStyle name="Calcul 2 3 2 2 3 4 4" xfId="8241"/>
    <cellStyle name="Calcul 2 3 2 2 3 4 5" xfId="8242"/>
    <cellStyle name="Calcul 2 3 2 2 3 4 6" xfId="8243"/>
    <cellStyle name="Calcul 2 3 2 2 3 5" xfId="1615"/>
    <cellStyle name="Calcul 2 3 2 2 3 5 2" xfId="3749"/>
    <cellStyle name="Calcul 2 3 2 2 3 5 2 2" xfId="8244"/>
    <cellStyle name="Calcul 2 3 2 2 3 5 2 3" xfId="8245"/>
    <cellStyle name="Calcul 2 3 2 2 3 5 2 4" xfId="8246"/>
    <cellStyle name="Calcul 2 3 2 2 3 5 2 5" xfId="8247"/>
    <cellStyle name="Calcul 2 3 2 2 3 5 2 6" xfId="8248"/>
    <cellStyle name="Calcul 2 3 2 2 3 5 2 7" xfId="8249"/>
    <cellStyle name="Calcul 2 3 2 2 3 5 3" xfId="8250"/>
    <cellStyle name="Calcul 2 3 2 2 3 5 4" xfId="8251"/>
    <cellStyle name="Calcul 2 3 2 2 3 5 5" xfId="8252"/>
    <cellStyle name="Calcul 2 3 2 2 3 5 6" xfId="8253"/>
    <cellStyle name="Calcul 2 3 2 2 3 6" xfId="3750"/>
    <cellStyle name="Calcul 2 3 2 2 3 6 2" xfId="8254"/>
    <cellStyle name="Calcul 2 3 2 2 3 6 3" xfId="8255"/>
    <cellStyle name="Calcul 2 3 2 2 3 6 4" xfId="8256"/>
    <cellStyle name="Calcul 2 3 2 2 3 6 5" xfId="8257"/>
    <cellStyle name="Calcul 2 3 2 2 3 6 6" xfId="8258"/>
    <cellStyle name="Calcul 2 3 2 2 3 6 7" xfId="8259"/>
    <cellStyle name="Calcul 2 3 2 2 3 7" xfId="3751"/>
    <cellStyle name="Calcul 2 3 2 2 3 7 2" xfId="8260"/>
    <cellStyle name="Calcul 2 3 2 2 3 7 3" xfId="8261"/>
    <cellStyle name="Calcul 2 3 2 2 3 7 4" xfId="8262"/>
    <cellStyle name="Calcul 2 3 2 2 3 7 5" xfId="8263"/>
    <cellStyle name="Calcul 2 3 2 2 3 7 6" xfId="8264"/>
    <cellStyle name="Calcul 2 3 2 2 3 7 7" xfId="8265"/>
    <cellStyle name="Calcul 2 3 2 2 3 8" xfId="3752"/>
    <cellStyle name="Calcul 2 3 2 2 3 8 2" xfId="8266"/>
    <cellStyle name="Calcul 2 3 2 2 3 8 3" xfId="8267"/>
    <cellStyle name="Calcul 2 3 2 2 3 8 4" xfId="8268"/>
    <cellStyle name="Calcul 2 3 2 2 3 8 5" xfId="8269"/>
    <cellStyle name="Calcul 2 3 2 2 3 8 6" xfId="8270"/>
    <cellStyle name="Calcul 2 3 2 2 3 8 7" xfId="8271"/>
    <cellStyle name="Calcul 2 3 2 2 3 9" xfId="8272"/>
    <cellStyle name="Calcul 2 3 2 2 4" xfId="77"/>
    <cellStyle name="Calcul 2 3 2 2 4 10" xfId="8273"/>
    <cellStyle name="Calcul 2 3 2 2 4 11" xfId="8274"/>
    <cellStyle name="Calcul 2 3 2 2 4 12" xfId="8275"/>
    <cellStyle name="Calcul 2 3 2 2 4 13" xfId="8276"/>
    <cellStyle name="Calcul 2 3 2 2 4 14" xfId="8277"/>
    <cellStyle name="Calcul 2 3 2 2 4 15" xfId="32682"/>
    <cellStyle name="Calcul 2 3 2 2 4 16" xfId="34552"/>
    <cellStyle name="Calcul 2 3 2 2 4 17" xfId="34770"/>
    <cellStyle name="Calcul 2 3 2 2 4 2" xfId="731"/>
    <cellStyle name="Calcul 2 3 2 2 4 2 10" xfId="8278"/>
    <cellStyle name="Calcul 2 3 2 2 4 2 11" xfId="33007"/>
    <cellStyle name="Calcul 2 3 2 2 4 2 12" xfId="34666"/>
    <cellStyle name="Calcul 2 3 2 2 4 2 2" xfId="3308"/>
    <cellStyle name="Calcul 2 3 2 2 4 2 2 2" xfId="3753"/>
    <cellStyle name="Calcul 2 3 2 2 4 2 2 2 2" xfId="8279"/>
    <cellStyle name="Calcul 2 3 2 2 4 2 2 2 3" xfId="8280"/>
    <cellStyle name="Calcul 2 3 2 2 4 2 2 2 4" xfId="8281"/>
    <cellStyle name="Calcul 2 3 2 2 4 2 2 2 5" xfId="8282"/>
    <cellStyle name="Calcul 2 3 2 2 4 2 2 2 6" xfId="8283"/>
    <cellStyle name="Calcul 2 3 2 2 4 2 2 2 7" xfId="8284"/>
    <cellStyle name="Calcul 2 3 2 2 4 2 2 3" xfId="8285"/>
    <cellStyle name="Calcul 2 3 2 2 4 2 2 4" xfId="8286"/>
    <cellStyle name="Calcul 2 3 2 2 4 2 2 5" xfId="8287"/>
    <cellStyle name="Calcul 2 3 2 2 4 2 2 6" xfId="8288"/>
    <cellStyle name="Calcul 2 3 2 2 4 2 3" xfId="2300"/>
    <cellStyle name="Calcul 2 3 2 2 4 2 3 2" xfId="3754"/>
    <cellStyle name="Calcul 2 3 2 2 4 2 3 2 2" xfId="8289"/>
    <cellStyle name="Calcul 2 3 2 2 4 2 3 2 3" xfId="8290"/>
    <cellStyle name="Calcul 2 3 2 2 4 2 3 2 4" xfId="8291"/>
    <cellStyle name="Calcul 2 3 2 2 4 2 3 2 5" xfId="8292"/>
    <cellStyle name="Calcul 2 3 2 2 4 2 3 2 6" xfId="8293"/>
    <cellStyle name="Calcul 2 3 2 2 4 2 3 2 7" xfId="8294"/>
    <cellStyle name="Calcul 2 3 2 2 4 2 3 3" xfId="8295"/>
    <cellStyle name="Calcul 2 3 2 2 4 2 3 4" xfId="8296"/>
    <cellStyle name="Calcul 2 3 2 2 4 2 3 5" xfId="8297"/>
    <cellStyle name="Calcul 2 3 2 2 4 2 3 6" xfId="8298"/>
    <cellStyle name="Calcul 2 3 2 2 4 2 4" xfId="3755"/>
    <cellStyle name="Calcul 2 3 2 2 4 2 4 2" xfId="8299"/>
    <cellStyle name="Calcul 2 3 2 2 4 2 4 3" xfId="8300"/>
    <cellStyle name="Calcul 2 3 2 2 4 2 4 4" xfId="8301"/>
    <cellStyle name="Calcul 2 3 2 2 4 2 4 5" xfId="8302"/>
    <cellStyle name="Calcul 2 3 2 2 4 2 4 6" xfId="8303"/>
    <cellStyle name="Calcul 2 3 2 2 4 2 4 7" xfId="8304"/>
    <cellStyle name="Calcul 2 3 2 2 4 2 5" xfId="3756"/>
    <cellStyle name="Calcul 2 3 2 2 4 2 5 2" xfId="8305"/>
    <cellStyle name="Calcul 2 3 2 2 4 2 5 3" xfId="8306"/>
    <cellStyle name="Calcul 2 3 2 2 4 2 5 4" xfId="8307"/>
    <cellStyle name="Calcul 2 3 2 2 4 2 5 5" xfId="8308"/>
    <cellStyle name="Calcul 2 3 2 2 4 2 5 6" xfId="8309"/>
    <cellStyle name="Calcul 2 3 2 2 4 2 5 7" xfId="8310"/>
    <cellStyle name="Calcul 2 3 2 2 4 2 6" xfId="8311"/>
    <cellStyle name="Calcul 2 3 2 2 4 2 7" xfId="8312"/>
    <cellStyle name="Calcul 2 3 2 2 4 2 8" xfId="8313"/>
    <cellStyle name="Calcul 2 3 2 2 4 2 9" xfId="8314"/>
    <cellStyle name="Calcul 2 3 2 2 4 3" xfId="732"/>
    <cellStyle name="Calcul 2 3 2 2 4 3 10" xfId="8315"/>
    <cellStyle name="Calcul 2 3 2 2 4 3 2" xfId="3575"/>
    <cellStyle name="Calcul 2 3 2 2 4 3 2 2" xfId="3757"/>
    <cellStyle name="Calcul 2 3 2 2 4 3 2 2 2" xfId="8316"/>
    <cellStyle name="Calcul 2 3 2 2 4 3 2 2 3" xfId="8317"/>
    <cellStyle name="Calcul 2 3 2 2 4 3 2 2 4" xfId="8318"/>
    <cellStyle name="Calcul 2 3 2 2 4 3 2 2 5" xfId="8319"/>
    <cellStyle name="Calcul 2 3 2 2 4 3 2 2 6" xfId="8320"/>
    <cellStyle name="Calcul 2 3 2 2 4 3 2 2 7" xfId="8321"/>
    <cellStyle name="Calcul 2 3 2 2 4 3 2 3" xfId="8322"/>
    <cellStyle name="Calcul 2 3 2 2 4 3 2 4" xfId="8323"/>
    <cellStyle name="Calcul 2 3 2 2 4 3 2 5" xfId="8324"/>
    <cellStyle name="Calcul 2 3 2 2 4 3 2 6" xfId="8325"/>
    <cellStyle name="Calcul 2 3 2 2 4 3 3" xfId="2301"/>
    <cellStyle name="Calcul 2 3 2 2 4 3 3 2" xfId="3758"/>
    <cellStyle name="Calcul 2 3 2 2 4 3 3 2 2" xfId="8326"/>
    <cellStyle name="Calcul 2 3 2 2 4 3 3 2 3" xfId="8327"/>
    <cellStyle name="Calcul 2 3 2 2 4 3 3 2 4" xfId="8328"/>
    <cellStyle name="Calcul 2 3 2 2 4 3 3 2 5" xfId="8329"/>
    <cellStyle name="Calcul 2 3 2 2 4 3 3 2 6" xfId="8330"/>
    <cellStyle name="Calcul 2 3 2 2 4 3 3 2 7" xfId="8331"/>
    <cellStyle name="Calcul 2 3 2 2 4 3 3 3" xfId="8332"/>
    <cellStyle name="Calcul 2 3 2 2 4 3 3 4" xfId="8333"/>
    <cellStyle name="Calcul 2 3 2 2 4 3 3 5" xfId="8334"/>
    <cellStyle name="Calcul 2 3 2 2 4 3 3 6" xfId="8335"/>
    <cellStyle name="Calcul 2 3 2 2 4 3 4" xfId="3759"/>
    <cellStyle name="Calcul 2 3 2 2 4 3 4 2" xfId="8336"/>
    <cellStyle name="Calcul 2 3 2 2 4 3 4 3" xfId="8337"/>
    <cellStyle name="Calcul 2 3 2 2 4 3 4 4" xfId="8338"/>
    <cellStyle name="Calcul 2 3 2 2 4 3 4 5" xfId="8339"/>
    <cellStyle name="Calcul 2 3 2 2 4 3 4 6" xfId="8340"/>
    <cellStyle name="Calcul 2 3 2 2 4 3 4 7" xfId="8341"/>
    <cellStyle name="Calcul 2 3 2 2 4 3 5" xfId="3760"/>
    <cellStyle name="Calcul 2 3 2 2 4 3 5 2" xfId="8342"/>
    <cellStyle name="Calcul 2 3 2 2 4 3 5 3" xfId="8343"/>
    <cellStyle name="Calcul 2 3 2 2 4 3 5 4" xfId="8344"/>
    <cellStyle name="Calcul 2 3 2 2 4 3 5 5" xfId="8345"/>
    <cellStyle name="Calcul 2 3 2 2 4 3 5 6" xfId="8346"/>
    <cellStyle name="Calcul 2 3 2 2 4 3 5 7" xfId="8347"/>
    <cellStyle name="Calcul 2 3 2 2 4 3 6" xfId="8348"/>
    <cellStyle name="Calcul 2 3 2 2 4 3 7" xfId="8349"/>
    <cellStyle name="Calcul 2 3 2 2 4 3 8" xfId="8350"/>
    <cellStyle name="Calcul 2 3 2 2 4 3 9" xfId="8351"/>
    <cellStyle name="Calcul 2 3 2 2 4 4" xfId="2760"/>
    <cellStyle name="Calcul 2 3 2 2 4 4 2" xfId="3761"/>
    <cellStyle name="Calcul 2 3 2 2 4 4 2 2" xfId="8352"/>
    <cellStyle name="Calcul 2 3 2 2 4 4 2 3" xfId="8353"/>
    <cellStyle name="Calcul 2 3 2 2 4 4 2 4" xfId="8354"/>
    <cellStyle name="Calcul 2 3 2 2 4 4 2 5" xfId="8355"/>
    <cellStyle name="Calcul 2 3 2 2 4 4 2 6" xfId="8356"/>
    <cellStyle name="Calcul 2 3 2 2 4 4 2 7" xfId="8357"/>
    <cellStyle name="Calcul 2 3 2 2 4 4 3" xfId="8358"/>
    <cellStyle name="Calcul 2 3 2 2 4 4 4" xfId="8359"/>
    <cellStyle name="Calcul 2 3 2 2 4 4 5" xfId="8360"/>
    <cellStyle name="Calcul 2 3 2 2 4 4 6" xfId="8361"/>
    <cellStyle name="Calcul 2 3 2 2 4 5" xfId="1616"/>
    <cellStyle name="Calcul 2 3 2 2 4 5 2" xfId="3762"/>
    <cellStyle name="Calcul 2 3 2 2 4 5 2 2" xfId="8362"/>
    <cellStyle name="Calcul 2 3 2 2 4 5 2 3" xfId="8363"/>
    <cellStyle name="Calcul 2 3 2 2 4 5 2 4" xfId="8364"/>
    <cellStyle name="Calcul 2 3 2 2 4 5 2 5" xfId="8365"/>
    <cellStyle name="Calcul 2 3 2 2 4 5 2 6" xfId="8366"/>
    <cellStyle name="Calcul 2 3 2 2 4 5 2 7" xfId="8367"/>
    <cellStyle name="Calcul 2 3 2 2 4 5 3" xfId="8368"/>
    <cellStyle name="Calcul 2 3 2 2 4 5 4" xfId="8369"/>
    <cellStyle name="Calcul 2 3 2 2 4 5 5" xfId="8370"/>
    <cellStyle name="Calcul 2 3 2 2 4 5 6" xfId="8371"/>
    <cellStyle name="Calcul 2 3 2 2 4 6" xfId="3763"/>
    <cellStyle name="Calcul 2 3 2 2 4 6 2" xfId="8372"/>
    <cellStyle name="Calcul 2 3 2 2 4 6 3" xfId="8373"/>
    <cellStyle name="Calcul 2 3 2 2 4 6 4" xfId="8374"/>
    <cellStyle name="Calcul 2 3 2 2 4 6 5" xfId="8375"/>
    <cellStyle name="Calcul 2 3 2 2 4 6 6" xfId="8376"/>
    <cellStyle name="Calcul 2 3 2 2 4 6 7" xfId="8377"/>
    <cellStyle name="Calcul 2 3 2 2 4 7" xfId="3764"/>
    <cellStyle name="Calcul 2 3 2 2 4 7 2" xfId="8378"/>
    <cellStyle name="Calcul 2 3 2 2 4 7 3" xfId="8379"/>
    <cellStyle name="Calcul 2 3 2 2 4 7 4" xfId="8380"/>
    <cellStyle name="Calcul 2 3 2 2 4 7 5" xfId="8381"/>
    <cellStyle name="Calcul 2 3 2 2 4 7 6" xfId="8382"/>
    <cellStyle name="Calcul 2 3 2 2 4 7 7" xfId="8383"/>
    <cellStyle name="Calcul 2 3 2 2 4 8" xfId="3765"/>
    <cellStyle name="Calcul 2 3 2 2 4 8 2" xfId="8384"/>
    <cellStyle name="Calcul 2 3 2 2 4 8 3" xfId="8385"/>
    <cellStyle name="Calcul 2 3 2 2 4 8 4" xfId="8386"/>
    <cellStyle name="Calcul 2 3 2 2 4 8 5" xfId="8387"/>
    <cellStyle name="Calcul 2 3 2 2 4 8 6" xfId="8388"/>
    <cellStyle name="Calcul 2 3 2 2 4 8 7" xfId="8389"/>
    <cellStyle name="Calcul 2 3 2 2 4 9" xfId="8390"/>
    <cellStyle name="Calcul 2 3 2 2 5" xfId="78"/>
    <cellStyle name="Calcul 2 3 2 2 5 10" xfId="8391"/>
    <cellStyle name="Calcul 2 3 2 2 5 11" xfId="8392"/>
    <cellStyle name="Calcul 2 3 2 2 5 12" xfId="8393"/>
    <cellStyle name="Calcul 2 3 2 2 5 13" xfId="8394"/>
    <cellStyle name="Calcul 2 3 2 2 5 14" xfId="8395"/>
    <cellStyle name="Calcul 2 3 2 2 5 15" xfId="32967"/>
    <cellStyle name="Calcul 2 3 2 2 5 16" xfId="34643"/>
    <cellStyle name="Calcul 2 3 2 2 5 17" xfId="34771"/>
    <cellStyle name="Calcul 2 3 2 2 5 2" xfId="733"/>
    <cellStyle name="Calcul 2 3 2 2 5 2 10" xfId="8396"/>
    <cellStyle name="Calcul 2 3 2 2 5 2 2" xfId="3309"/>
    <cellStyle name="Calcul 2 3 2 2 5 2 2 2" xfId="3766"/>
    <cellStyle name="Calcul 2 3 2 2 5 2 2 2 2" xfId="8397"/>
    <cellStyle name="Calcul 2 3 2 2 5 2 2 2 3" xfId="8398"/>
    <cellStyle name="Calcul 2 3 2 2 5 2 2 2 4" xfId="8399"/>
    <cellStyle name="Calcul 2 3 2 2 5 2 2 2 5" xfId="8400"/>
    <cellStyle name="Calcul 2 3 2 2 5 2 2 2 6" xfId="8401"/>
    <cellStyle name="Calcul 2 3 2 2 5 2 2 2 7" xfId="8402"/>
    <cellStyle name="Calcul 2 3 2 2 5 2 2 3" xfId="8403"/>
    <cellStyle name="Calcul 2 3 2 2 5 2 2 4" xfId="8404"/>
    <cellStyle name="Calcul 2 3 2 2 5 2 2 5" xfId="8405"/>
    <cellStyle name="Calcul 2 3 2 2 5 2 2 6" xfId="8406"/>
    <cellStyle name="Calcul 2 3 2 2 5 2 3" xfId="2302"/>
    <cellStyle name="Calcul 2 3 2 2 5 2 3 2" xfId="3767"/>
    <cellStyle name="Calcul 2 3 2 2 5 2 3 2 2" xfId="8407"/>
    <cellStyle name="Calcul 2 3 2 2 5 2 3 2 3" xfId="8408"/>
    <cellStyle name="Calcul 2 3 2 2 5 2 3 2 4" xfId="8409"/>
    <cellStyle name="Calcul 2 3 2 2 5 2 3 2 5" xfId="8410"/>
    <cellStyle name="Calcul 2 3 2 2 5 2 3 2 6" xfId="8411"/>
    <cellStyle name="Calcul 2 3 2 2 5 2 3 2 7" xfId="8412"/>
    <cellStyle name="Calcul 2 3 2 2 5 2 3 3" xfId="8413"/>
    <cellStyle name="Calcul 2 3 2 2 5 2 3 4" xfId="8414"/>
    <cellStyle name="Calcul 2 3 2 2 5 2 3 5" xfId="8415"/>
    <cellStyle name="Calcul 2 3 2 2 5 2 3 6" xfId="8416"/>
    <cellStyle name="Calcul 2 3 2 2 5 2 4" xfId="3768"/>
    <cellStyle name="Calcul 2 3 2 2 5 2 4 2" xfId="8417"/>
    <cellStyle name="Calcul 2 3 2 2 5 2 4 3" xfId="8418"/>
    <cellStyle name="Calcul 2 3 2 2 5 2 4 4" xfId="8419"/>
    <cellStyle name="Calcul 2 3 2 2 5 2 4 5" xfId="8420"/>
    <cellStyle name="Calcul 2 3 2 2 5 2 4 6" xfId="8421"/>
    <cellStyle name="Calcul 2 3 2 2 5 2 4 7" xfId="8422"/>
    <cellStyle name="Calcul 2 3 2 2 5 2 5" xfId="3769"/>
    <cellStyle name="Calcul 2 3 2 2 5 2 5 2" xfId="8423"/>
    <cellStyle name="Calcul 2 3 2 2 5 2 5 3" xfId="8424"/>
    <cellStyle name="Calcul 2 3 2 2 5 2 5 4" xfId="8425"/>
    <cellStyle name="Calcul 2 3 2 2 5 2 5 5" xfId="8426"/>
    <cellStyle name="Calcul 2 3 2 2 5 2 5 6" xfId="8427"/>
    <cellStyle name="Calcul 2 3 2 2 5 2 5 7" xfId="8428"/>
    <cellStyle name="Calcul 2 3 2 2 5 2 6" xfId="8429"/>
    <cellStyle name="Calcul 2 3 2 2 5 2 7" xfId="8430"/>
    <cellStyle name="Calcul 2 3 2 2 5 2 8" xfId="8431"/>
    <cellStyle name="Calcul 2 3 2 2 5 2 9" xfId="8432"/>
    <cellStyle name="Calcul 2 3 2 2 5 3" xfId="734"/>
    <cellStyle name="Calcul 2 3 2 2 5 3 10" xfId="8433"/>
    <cellStyle name="Calcul 2 3 2 2 5 3 2" xfId="3576"/>
    <cellStyle name="Calcul 2 3 2 2 5 3 2 2" xfId="3770"/>
    <cellStyle name="Calcul 2 3 2 2 5 3 2 2 2" xfId="8434"/>
    <cellStyle name="Calcul 2 3 2 2 5 3 2 2 3" xfId="8435"/>
    <cellStyle name="Calcul 2 3 2 2 5 3 2 2 4" xfId="8436"/>
    <cellStyle name="Calcul 2 3 2 2 5 3 2 2 5" xfId="8437"/>
    <cellStyle name="Calcul 2 3 2 2 5 3 2 2 6" xfId="8438"/>
    <cellStyle name="Calcul 2 3 2 2 5 3 2 2 7" xfId="8439"/>
    <cellStyle name="Calcul 2 3 2 2 5 3 2 3" xfId="8440"/>
    <cellStyle name="Calcul 2 3 2 2 5 3 2 4" xfId="8441"/>
    <cellStyle name="Calcul 2 3 2 2 5 3 2 5" xfId="8442"/>
    <cellStyle name="Calcul 2 3 2 2 5 3 2 6" xfId="8443"/>
    <cellStyle name="Calcul 2 3 2 2 5 3 3" xfId="2303"/>
    <cellStyle name="Calcul 2 3 2 2 5 3 3 2" xfId="3771"/>
    <cellStyle name="Calcul 2 3 2 2 5 3 3 2 2" xfId="8444"/>
    <cellStyle name="Calcul 2 3 2 2 5 3 3 2 3" xfId="8445"/>
    <cellStyle name="Calcul 2 3 2 2 5 3 3 2 4" xfId="8446"/>
    <cellStyle name="Calcul 2 3 2 2 5 3 3 2 5" xfId="8447"/>
    <cellStyle name="Calcul 2 3 2 2 5 3 3 2 6" xfId="8448"/>
    <cellStyle name="Calcul 2 3 2 2 5 3 3 2 7" xfId="8449"/>
    <cellStyle name="Calcul 2 3 2 2 5 3 3 3" xfId="8450"/>
    <cellStyle name="Calcul 2 3 2 2 5 3 3 4" xfId="8451"/>
    <cellStyle name="Calcul 2 3 2 2 5 3 3 5" xfId="8452"/>
    <cellStyle name="Calcul 2 3 2 2 5 3 3 6" xfId="8453"/>
    <cellStyle name="Calcul 2 3 2 2 5 3 4" xfId="3772"/>
    <cellStyle name="Calcul 2 3 2 2 5 3 4 2" xfId="8454"/>
    <cellStyle name="Calcul 2 3 2 2 5 3 4 3" xfId="8455"/>
    <cellStyle name="Calcul 2 3 2 2 5 3 4 4" xfId="8456"/>
    <cellStyle name="Calcul 2 3 2 2 5 3 4 5" xfId="8457"/>
    <cellStyle name="Calcul 2 3 2 2 5 3 4 6" xfId="8458"/>
    <cellStyle name="Calcul 2 3 2 2 5 3 4 7" xfId="8459"/>
    <cellStyle name="Calcul 2 3 2 2 5 3 5" xfId="3773"/>
    <cellStyle name="Calcul 2 3 2 2 5 3 5 2" xfId="8460"/>
    <cellStyle name="Calcul 2 3 2 2 5 3 5 3" xfId="8461"/>
    <cellStyle name="Calcul 2 3 2 2 5 3 5 4" xfId="8462"/>
    <cellStyle name="Calcul 2 3 2 2 5 3 5 5" xfId="8463"/>
    <cellStyle name="Calcul 2 3 2 2 5 3 5 6" xfId="8464"/>
    <cellStyle name="Calcul 2 3 2 2 5 3 5 7" xfId="8465"/>
    <cellStyle name="Calcul 2 3 2 2 5 3 6" xfId="8466"/>
    <cellStyle name="Calcul 2 3 2 2 5 3 7" xfId="8467"/>
    <cellStyle name="Calcul 2 3 2 2 5 3 8" xfId="8468"/>
    <cellStyle name="Calcul 2 3 2 2 5 3 9" xfId="8469"/>
    <cellStyle name="Calcul 2 3 2 2 5 4" xfId="2761"/>
    <cellStyle name="Calcul 2 3 2 2 5 4 2" xfId="3774"/>
    <cellStyle name="Calcul 2 3 2 2 5 4 2 2" xfId="8470"/>
    <cellStyle name="Calcul 2 3 2 2 5 4 2 3" xfId="8471"/>
    <cellStyle name="Calcul 2 3 2 2 5 4 2 4" xfId="8472"/>
    <cellStyle name="Calcul 2 3 2 2 5 4 2 5" xfId="8473"/>
    <cellStyle name="Calcul 2 3 2 2 5 4 2 6" xfId="8474"/>
    <cellStyle name="Calcul 2 3 2 2 5 4 2 7" xfId="8475"/>
    <cellStyle name="Calcul 2 3 2 2 5 4 3" xfId="8476"/>
    <cellStyle name="Calcul 2 3 2 2 5 4 4" xfId="8477"/>
    <cellStyle name="Calcul 2 3 2 2 5 4 5" xfId="8478"/>
    <cellStyle name="Calcul 2 3 2 2 5 4 6" xfId="8479"/>
    <cellStyle name="Calcul 2 3 2 2 5 5" xfId="1617"/>
    <cellStyle name="Calcul 2 3 2 2 5 5 2" xfId="3775"/>
    <cellStyle name="Calcul 2 3 2 2 5 5 2 2" xfId="8480"/>
    <cellStyle name="Calcul 2 3 2 2 5 5 2 3" xfId="8481"/>
    <cellStyle name="Calcul 2 3 2 2 5 5 2 4" xfId="8482"/>
    <cellStyle name="Calcul 2 3 2 2 5 5 2 5" xfId="8483"/>
    <cellStyle name="Calcul 2 3 2 2 5 5 2 6" xfId="8484"/>
    <cellStyle name="Calcul 2 3 2 2 5 5 2 7" xfId="8485"/>
    <cellStyle name="Calcul 2 3 2 2 5 5 3" xfId="8486"/>
    <cellStyle name="Calcul 2 3 2 2 5 5 4" xfId="8487"/>
    <cellStyle name="Calcul 2 3 2 2 5 5 5" xfId="8488"/>
    <cellStyle name="Calcul 2 3 2 2 5 5 6" xfId="8489"/>
    <cellStyle name="Calcul 2 3 2 2 5 6" xfId="3776"/>
    <cellStyle name="Calcul 2 3 2 2 5 6 2" xfId="8490"/>
    <cellStyle name="Calcul 2 3 2 2 5 6 3" xfId="8491"/>
    <cellStyle name="Calcul 2 3 2 2 5 6 4" xfId="8492"/>
    <cellStyle name="Calcul 2 3 2 2 5 6 5" xfId="8493"/>
    <cellStyle name="Calcul 2 3 2 2 5 6 6" xfId="8494"/>
    <cellStyle name="Calcul 2 3 2 2 5 6 7" xfId="8495"/>
    <cellStyle name="Calcul 2 3 2 2 5 7" xfId="3777"/>
    <cellStyle name="Calcul 2 3 2 2 5 7 2" xfId="8496"/>
    <cellStyle name="Calcul 2 3 2 2 5 7 3" xfId="8497"/>
    <cellStyle name="Calcul 2 3 2 2 5 7 4" xfId="8498"/>
    <cellStyle name="Calcul 2 3 2 2 5 7 5" xfId="8499"/>
    <cellStyle name="Calcul 2 3 2 2 5 7 6" xfId="8500"/>
    <cellStyle name="Calcul 2 3 2 2 5 7 7" xfId="8501"/>
    <cellStyle name="Calcul 2 3 2 2 5 8" xfId="3778"/>
    <cellStyle name="Calcul 2 3 2 2 5 8 2" xfId="8502"/>
    <cellStyle name="Calcul 2 3 2 2 5 8 3" xfId="8503"/>
    <cellStyle name="Calcul 2 3 2 2 5 8 4" xfId="8504"/>
    <cellStyle name="Calcul 2 3 2 2 5 8 5" xfId="8505"/>
    <cellStyle name="Calcul 2 3 2 2 5 8 6" xfId="8506"/>
    <cellStyle name="Calcul 2 3 2 2 5 8 7" xfId="8507"/>
    <cellStyle name="Calcul 2 3 2 2 5 9" xfId="8508"/>
    <cellStyle name="Calcul 2 3 2 2 6" xfId="735"/>
    <cellStyle name="Calcul 2 3 2 2 6 10" xfId="8509"/>
    <cellStyle name="Calcul 2 3 2 2 6 2" xfId="3141"/>
    <cellStyle name="Calcul 2 3 2 2 6 2 2" xfId="3779"/>
    <cellStyle name="Calcul 2 3 2 2 6 2 2 2" xfId="8510"/>
    <cellStyle name="Calcul 2 3 2 2 6 2 2 3" xfId="8511"/>
    <cellStyle name="Calcul 2 3 2 2 6 2 2 4" xfId="8512"/>
    <cellStyle name="Calcul 2 3 2 2 6 2 2 5" xfId="8513"/>
    <cellStyle name="Calcul 2 3 2 2 6 2 2 6" xfId="8514"/>
    <cellStyle name="Calcul 2 3 2 2 6 2 2 7" xfId="8515"/>
    <cellStyle name="Calcul 2 3 2 2 6 2 3" xfId="8516"/>
    <cellStyle name="Calcul 2 3 2 2 6 2 4" xfId="8517"/>
    <cellStyle name="Calcul 2 3 2 2 6 2 5" xfId="8518"/>
    <cellStyle name="Calcul 2 3 2 2 6 2 6" xfId="8519"/>
    <cellStyle name="Calcul 2 3 2 2 6 3" xfId="2304"/>
    <cellStyle name="Calcul 2 3 2 2 6 3 2" xfId="3780"/>
    <cellStyle name="Calcul 2 3 2 2 6 3 2 2" xfId="8520"/>
    <cellStyle name="Calcul 2 3 2 2 6 3 2 3" xfId="8521"/>
    <cellStyle name="Calcul 2 3 2 2 6 3 2 4" xfId="8522"/>
    <cellStyle name="Calcul 2 3 2 2 6 3 2 5" xfId="8523"/>
    <cellStyle name="Calcul 2 3 2 2 6 3 2 6" xfId="8524"/>
    <cellStyle name="Calcul 2 3 2 2 6 3 2 7" xfId="8525"/>
    <cellStyle name="Calcul 2 3 2 2 6 3 3" xfId="8526"/>
    <cellStyle name="Calcul 2 3 2 2 6 3 4" xfId="8527"/>
    <cellStyle name="Calcul 2 3 2 2 6 3 5" xfId="8528"/>
    <cellStyle name="Calcul 2 3 2 2 6 3 6" xfId="8529"/>
    <cellStyle name="Calcul 2 3 2 2 6 4" xfId="3781"/>
    <cellStyle name="Calcul 2 3 2 2 6 4 2" xfId="8530"/>
    <cellStyle name="Calcul 2 3 2 2 6 4 3" xfId="8531"/>
    <cellStyle name="Calcul 2 3 2 2 6 4 4" xfId="8532"/>
    <cellStyle name="Calcul 2 3 2 2 6 4 5" xfId="8533"/>
    <cellStyle name="Calcul 2 3 2 2 6 4 6" xfId="8534"/>
    <cellStyle name="Calcul 2 3 2 2 6 4 7" xfId="8535"/>
    <cellStyle name="Calcul 2 3 2 2 6 5" xfId="3782"/>
    <cellStyle name="Calcul 2 3 2 2 6 5 2" xfId="8536"/>
    <cellStyle name="Calcul 2 3 2 2 6 5 3" xfId="8537"/>
    <cellStyle name="Calcul 2 3 2 2 6 5 4" xfId="8538"/>
    <cellStyle name="Calcul 2 3 2 2 6 5 5" xfId="8539"/>
    <cellStyle name="Calcul 2 3 2 2 6 5 6" xfId="8540"/>
    <cellStyle name="Calcul 2 3 2 2 6 5 7" xfId="8541"/>
    <cellStyle name="Calcul 2 3 2 2 6 6" xfId="8542"/>
    <cellStyle name="Calcul 2 3 2 2 6 7" xfId="8543"/>
    <cellStyle name="Calcul 2 3 2 2 6 8" xfId="8544"/>
    <cellStyle name="Calcul 2 3 2 2 6 9" xfId="8545"/>
    <cellStyle name="Calcul 2 3 2 2 7" xfId="2594"/>
    <cellStyle name="Calcul 2 3 2 2 7 2" xfId="8546"/>
    <cellStyle name="Calcul 2 3 2 2 7 3" xfId="8547"/>
    <cellStyle name="Calcul 2 3 2 2 7 4" xfId="8548"/>
    <cellStyle name="Calcul 2 3 2 2 7 5" xfId="8549"/>
    <cellStyle name="Calcul 2 3 2 2 7 6" xfId="8550"/>
    <cellStyle name="Calcul 2 3 2 2 7 7" xfId="8551"/>
    <cellStyle name="Calcul 2 3 2 2 7 8" xfId="8552"/>
    <cellStyle name="Calcul 2 3 2 2 7 9" xfId="8553"/>
    <cellStyle name="Calcul 2 3 2 2 8" xfId="1449"/>
    <cellStyle name="Calcul 2 3 2 2 8 2" xfId="8554"/>
    <cellStyle name="Calcul 2 3 2 2 8 3" xfId="8555"/>
    <cellStyle name="Calcul 2 3 2 2 8 4" xfId="8556"/>
    <cellStyle name="Calcul 2 3 2 2 8 5" xfId="8557"/>
    <cellStyle name="Calcul 2 3 2 2 8 6" xfId="8558"/>
    <cellStyle name="Calcul 2 3 2 2 8 7" xfId="8559"/>
    <cellStyle name="Calcul 2 3 2 2 8 8" xfId="8560"/>
    <cellStyle name="Calcul 2 3 2 2 9" xfId="3783"/>
    <cellStyle name="Calcul 2 3 2 2 9 2" xfId="8561"/>
    <cellStyle name="Calcul 2 3 2 2 9 3" xfId="8562"/>
    <cellStyle name="Calcul 2 3 2 2 9 4" xfId="8563"/>
    <cellStyle name="Calcul 2 3 2 2 9 5" xfId="8564"/>
    <cellStyle name="Calcul 2 3 2 2 9 6" xfId="8565"/>
    <cellStyle name="Calcul 2 3 2 2 9 7" xfId="8566"/>
    <cellStyle name="Calcul 2 3 2 3" xfId="736"/>
    <cellStyle name="Calcul 2 3 2 3 10" xfId="8567"/>
    <cellStyle name="Calcul 2 3 2 3 2" xfId="3050"/>
    <cellStyle name="Calcul 2 3 2 3 2 2" xfId="3784"/>
    <cellStyle name="Calcul 2 3 2 3 2 2 2" xfId="8568"/>
    <cellStyle name="Calcul 2 3 2 3 2 2 3" xfId="8569"/>
    <cellStyle name="Calcul 2 3 2 3 2 2 4" xfId="8570"/>
    <cellStyle name="Calcul 2 3 2 3 2 2 5" xfId="8571"/>
    <cellStyle name="Calcul 2 3 2 3 2 2 6" xfId="8572"/>
    <cellStyle name="Calcul 2 3 2 3 2 2 7" xfId="8573"/>
    <cellStyle name="Calcul 2 3 2 3 2 3" xfId="8574"/>
    <cellStyle name="Calcul 2 3 2 3 2 4" xfId="8575"/>
    <cellStyle name="Calcul 2 3 2 3 2 5" xfId="8576"/>
    <cellStyle name="Calcul 2 3 2 3 2 6" xfId="8577"/>
    <cellStyle name="Calcul 2 3 2 3 3" xfId="2305"/>
    <cellStyle name="Calcul 2 3 2 3 3 2" xfId="3785"/>
    <cellStyle name="Calcul 2 3 2 3 3 2 2" xfId="8578"/>
    <cellStyle name="Calcul 2 3 2 3 3 2 3" xfId="8579"/>
    <cellStyle name="Calcul 2 3 2 3 3 2 4" xfId="8580"/>
    <cellStyle name="Calcul 2 3 2 3 3 2 5" xfId="8581"/>
    <cellStyle name="Calcul 2 3 2 3 3 2 6" xfId="8582"/>
    <cellStyle name="Calcul 2 3 2 3 3 2 7" xfId="8583"/>
    <cellStyle name="Calcul 2 3 2 3 3 3" xfId="8584"/>
    <cellStyle name="Calcul 2 3 2 3 3 4" xfId="8585"/>
    <cellStyle name="Calcul 2 3 2 3 3 5" xfId="8586"/>
    <cellStyle name="Calcul 2 3 2 3 3 6" xfId="8587"/>
    <cellStyle name="Calcul 2 3 2 3 4" xfId="3786"/>
    <cellStyle name="Calcul 2 3 2 3 4 2" xfId="8588"/>
    <cellStyle name="Calcul 2 3 2 3 4 3" xfId="8589"/>
    <cellStyle name="Calcul 2 3 2 3 4 4" xfId="8590"/>
    <cellStyle name="Calcul 2 3 2 3 4 5" xfId="8591"/>
    <cellStyle name="Calcul 2 3 2 3 4 6" xfId="8592"/>
    <cellStyle name="Calcul 2 3 2 3 4 7" xfId="8593"/>
    <cellStyle name="Calcul 2 3 2 3 5" xfId="3787"/>
    <cellStyle name="Calcul 2 3 2 3 5 2" xfId="8594"/>
    <cellStyle name="Calcul 2 3 2 3 5 3" xfId="8595"/>
    <cellStyle name="Calcul 2 3 2 3 5 4" xfId="8596"/>
    <cellStyle name="Calcul 2 3 2 3 5 5" xfId="8597"/>
    <cellStyle name="Calcul 2 3 2 3 5 6" xfId="8598"/>
    <cellStyle name="Calcul 2 3 2 3 5 7" xfId="8599"/>
    <cellStyle name="Calcul 2 3 2 3 6" xfId="8600"/>
    <cellStyle name="Calcul 2 3 2 3 7" xfId="8601"/>
    <cellStyle name="Calcul 2 3 2 3 8" xfId="8602"/>
    <cellStyle name="Calcul 2 3 2 3 9" xfId="8603"/>
    <cellStyle name="Calcul 2 3 2 4" xfId="2503"/>
    <cellStyle name="Calcul 2 3 2 4 2" xfId="8604"/>
    <cellStyle name="Calcul 2 3 2 4 3" xfId="8605"/>
    <cellStyle name="Calcul 2 3 2 4 4" xfId="8606"/>
    <cellStyle name="Calcul 2 3 2 4 5" xfId="8607"/>
    <cellStyle name="Calcul 2 3 2 4 6" xfId="8608"/>
    <cellStyle name="Calcul 2 3 2 4 7" xfId="8609"/>
    <cellStyle name="Calcul 2 3 2 4 8" xfId="8610"/>
    <cellStyle name="Calcul 2 3 2 4 9" xfId="8611"/>
    <cellStyle name="Calcul 2 3 2 5" xfId="1358"/>
    <cellStyle name="Calcul 2 3 2 5 2" xfId="8612"/>
    <cellStyle name="Calcul 2 3 2 5 3" xfId="8613"/>
    <cellStyle name="Calcul 2 3 2 5 4" xfId="8614"/>
    <cellStyle name="Calcul 2 3 2 5 5" xfId="8615"/>
    <cellStyle name="Calcul 2 3 2 5 6" xfId="8616"/>
    <cellStyle name="Calcul 2 3 2 5 7" xfId="8617"/>
    <cellStyle name="Calcul 2 3 2 5 8" xfId="8618"/>
    <cellStyle name="Calcul 2 3 2 6" xfId="3788"/>
    <cellStyle name="Calcul 2 3 2 6 2" xfId="8619"/>
    <cellStyle name="Calcul 2 3 2 6 3" xfId="8620"/>
    <cellStyle name="Calcul 2 3 2 6 4" xfId="8621"/>
    <cellStyle name="Calcul 2 3 2 6 5" xfId="8622"/>
    <cellStyle name="Calcul 2 3 2 6 6" xfId="8623"/>
    <cellStyle name="Calcul 2 3 2 6 7" xfId="8624"/>
    <cellStyle name="Calcul 2 3 2 7" xfId="8625"/>
    <cellStyle name="Calcul 2 3 2 8" xfId="8626"/>
    <cellStyle name="Calcul 2 3 2 9" xfId="8627"/>
    <cellStyle name="Calcul 2 3 3" xfId="79"/>
    <cellStyle name="Calcul 2 3 3 10" xfId="8628"/>
    <cellStyle name="Calcul 2 3 3 11" xfId="8629"/>
    <cellStyle name="Calcul 2 3 3 12" xfId="8630"/>
    <cellStyle name="Calcul 2 3 3 13" xfId="8631"/>
    <cellStyle name="Calcul 2 3 3 14" xfId="8632"/>
    <cellStyle name="Calcul 2 3 3 15" xfId="32466"/>
    <cellStyle name="Calcul 2 3 3 16" xfId="34510"/>
    <cellStyle name="Calcul 2 3 3 17" xfId="34772"/>
    <cellStyle name="Calcul 2 3 3 2" xfId="80"/>
    <cellStyle name="Calcul 2 3 3 2 10" xfId="8633"/>
    <cellStyle name="Calcul 2 3 3 2 11" xfId="8634"/>
    <cellStyle name="Calcul 2 3 3 2 12" xfId="8635"/>
    <cellStyle name="Calcul 2 3 3 2 13" xfId="8636"/>
    <cellStyle name="Calcul 2 3 3 2 14" xfId="8637"/>
    <cellStyle name="Calcul 2 3 3 2 15" xfId="32767"/>
    <cellStyle name="Calcul 2 3 3 2 16" xfId="34562"/>
    <cellStyle name="Calcul 2 3 3 2 17" xfId="34773"/>
    <cellStyle name="Calcul 2 3 3 2 2" xfId="737"/>
    <cellStyle name="Calcul 2 3 3 2 2 10" xfId="8638"/>
    <cellStyle name="Calcul 2 3 3 2 2 11" xfId="33008"/>
    <cellStyle name="Calcul 2 3 3 2 2 12" xfId="34667"/>
    <cellStyle name="Calcul 2 3 3 2 2 2" xfId="3310"/>
    <cellStyle name="Calcul 2 3 3 2 2 2 2" xfId="3789"/>
    <cellStyle name="Calcul 2 3 3 2 2 2 2 2" xfId="8639"/>
    <cellStyle name="Calcul 2 3 3 2 2 2 2 3" xfId="8640"/>
    <cellStyle name="Calcul 2 3 3 2 2 2 2 4" xfId="8641"/>
    <cellStyle name="Calcul 2 3 3 2 2 2 2 5" xfId="8642"/>
    <cellStyle name="Calcul 2 3 3 2 2 2 2 6" xfId="8643"/>
    <cellStyle name="Calcul 2 3 3 2 2 2 2 7" xfId="8644"/>
    <cellStyle name="Calcul 2 3 3 2 2 2 3" xfId="8645"/>
    <cellStyle name="Calcul 2 3 3 2 2 2 4" xfId="8646"/>
    <cellStyle name="Calcul 2 3 3 2 2 2 5" xfId="8647"/>
    <cellStyle name="Calcul 2 3 3 2 2 2 6" xfId="8648"/>
    <cellStyle name="Calcul 2 3 3 2 2 3" xfId="2306"/>
    <cellStyle name="Calcul 2 3 3 2 2 3 2" xfId="3790"/>
    <cellStyle name="Calcul 2 3 3 2 2 3 2 2" xfId="8649"/>
    <cellStyle name="Calcul 2 3 3 2 2 3 2 3" xfId="8650"/>
    <cellStyle name="Calcul 2 3 3 2 2 3 2 4" xfId="8651"/>
    <cellStyle name="Calcul 2 3 3 2 2 3 2 5" xfId="8652"/>
    <cellStyle name="Calcul 2 3 3 2 2 3 2 6" xfId="8653"/>
    <cellStyle name="Calcul 2 3 3 2 2 3 2 7" xfId="8654"/>
    <cellStyle name="Calcul 2 3 3 2 2 3 3" xfId="8655"/>
    <cellStyle name="Calcul 2 3 3 2 2 3 4" xfId="8656"/>
    <cellStyle name="Calcul 2 3 3 2 2 3 5" xfId="8657"/>
    <cellStyle name="Calcul 2 3 3 2 2 3 6" xfId="8658"/>
    <cellStyle name="Calcul 2 3 3 2 2 4" xfId="3791"/>
    <cellStyle name="Calcul 2 3 3 2 2 4 2" xfId="8659"/>
    <cellStyle name="Calcul 2 3 3 2 2 4 3" xfId="8660"/>
    <cellStyle name="Calcul 2 3 3 2 2 4 4" xfId="8661"/>
    <cellStyle name="Calcul 2 3 3 2 2 4 5" xfId="8662"/>
    <cellStyle name="Calcul 2 3 3 2 2 4 6" xfId="8663"/>
    <cellStyle name="Calcul 2 3 3 2 2 4 7" xfId="8664"/>
    <cellStyle name="Calcul 2 3 3 2 2 5" xfId="3792"/>
    <cellStyle name="Calcul 2 3 3 2 2 5 2" xfId="8665"/>
    <cellStyle name="Calcul 2 3 3 2 2 5 3" xfId="8666"/>
    <cellStyle name="Calcul 2 3 3 2 2 5 4" xfId="8667"/>
    <cellStyle name="Calcul 2 3 3 2 2 5 5" xfId="8668"/>
    <cellStyle name="Calcul 2 3 3 2 2 5 6" xfId="8669"/>
    <cellStyle name="Calcul 2 3 3 2 2 5 7" xfId="8670"/>
    <cellStyle name="Calcul 2 3 3 2 2 6" xfId="8671"/>
    <cellStyle name="Calcul 2 3 3 2 2 7" xfId="8672"/>
    <cellStyle name="Calcul 2 3 3 2 2 8" xfId="8673"/>
    <cellStyle name="Calcul 2 3 3 2 2 9" xfId="8674"/>
    <cellStyle name="Calcul 2 3 3 2 3" xfId="738"/>
    <cellStyle name="Calcul 2 3 3 2 3 10" xfId="8675"/>
    <cellStyle name="Calcul 2 3 3 2 3 2" xfId="3577"/>
    <cellStyle name="Calcul 2 3 3 2 3 2 2" xfId="3793"/>
    <cellStyle name="Calcul 2 3 3 2 3 2 2 2" xfId="8676"/>
    <cellStyle name="Calcul 2 3 3 2 3 2 2 3" xfId="8677"/>
    <cellStyle name="Calcul 2 3 3 2 3 2 2 4" xfId="8678"/>
    <cellStyle name="Calcul 2 3 3 2 3 2 2 5" xfId="8679"/>
    <cellStyle name="Calcul 2 3 3 2 3 2 2 6" xfId="8680"/>
    <cellStyle name="Calcul 2 3 3 2 3 2 2 7" xfId="8681"/>
    <cellStyle name="Calcul 2 3 3 2 3 2 3" xfId="8682"/>
    <cellStyle name="Calcul 2 3 3 2 3 2 4" xfId="8683"/>
    <cellStyle name="Calcul 2 3 3 2 3 2 5" xfId="8684"/>
    <cellStyle name="Calcul 2 3 3 2 3 2 6" xfId="8685"/>
    <cellStyle name="Calcul 2 3 3 2 3 3" xfId="2307"/>
    <cellStyle name="Calcul 2 3 3 2 3 3 2" xfId="3794"/>
    <cellStyle name="Calcul 2 3 3 2 3 3 2 2" xfId="8686"/>
    <cellStyle name="Calcul 2 3 3 2 3 3 2 3" xfId="8687"/>
    <cellStyle name="Calcul 2 3 3 2 3 3 2 4" xfId="8688"/>
    <cellStyle name="Calcul 2 3 3 2 3 3 2 5" xfId="8689"/>
    <cellStyle name="Calcul 2 3 3 2 3 3 2 6" xfId="8690"/>
    <cellStyle name="Calcul 2 3 3 2 3 3 2 7" xfId="8691"/>
    <cellStyle name="Calcul 2 3 3 2 3 3 3" xfId="8692"/>
    <cellStyle name="Calcul 2 3 3 2 3 3 4" xfId="8693"/>
    <cellStyle name="Calcul 2 3 3 2 3 3 5" xfId="8694"/>
    <cellStyle name="Calcul 2 3 3 2 3 3 6" xfId="8695"/>
    <cellStyle name="Calcul 2 3 3 2 3 4" xfId="3795"/>
    <cellStyle name="Calcul 2 3 3 2 3 4 2" xfId="8696"/>
    <cellStyle name="Calcul 2 3 3 2 3 4 3" xfId="8697"/>
    <cellStyle name="Calcul 2 3 3 2 3 4 4" xfId="8698"/>
    <cellStyle name="Calcul 2 3 3 2 3 4 5" xfId="8699"/>
    <cellStyle name="Calcul 2 3 3 2 3 4 6" xfId="8700"/>
    <cellStyle name="Calcul 2 3 3 2 3 4 7" xfId="8701"/>
    <cellStyle name="Calcul 2 3 3 2 3 5" xfId="3796"/>
    <cellStyle name="Calcul 2 3 3 2 3 5 2" xfId="8702"/>
    <cellStyle name="Calcul 2 3 3 2 3 5 3" xfId="8703"/>
    <cellStyle name="Calcul 2 3 3 2 3 5 4" xfId="8704"/>
    <cellStyle name="Calcul 2 3 3 2 3 5 5" xfId="8705"/>
    <cellStyle name="Calcul 2 3 3 2 3 5 6" xfId="8706"/>
    <cellStyle name="Calcul 2 3 3 2 3 5 7" xfId="8707"/>
    <cellStyle name="Calcul 2 3 3 2 3 6" xfId="8708"/>
    <cellStyle name="Calcul 2 3 3 2 3 7" xfId="8709"/>
    <cellStyle name="Calcul 2 3 3 2 3 8" xfId="8710"/>
    <cellStyle name="Calcul 2 3 3 2 3 9" xfId="8711"/>
    <cellStyle name="Calcul 2 3 3 2 4" xfId="2762"/>
    <cellStyle name="Calcul 2 3 3 2 4 2" xfId="3797"/>
    <cellStyle name="Calcul 2 3 3 2 4 2 2" xfId="8712"/>
    <cellStyle name="Calcul 2 3 3 2 4 2 3" xfId="8713"/>
    <cellStyle name="Calcul 2 3 3 2 4 2 4" xfId="8714"/>
    <cellStyle name="Calcul 2 3 3 2 4 2 5" xfId="8715"/>
    <cellStyle name="Calcul 2 3 3 2 4 2 6" xfId="8716"/>
    <cellStyle name="Calcul 2 3 3 2 4 2 7" xfId="8717"/>
    <cellStyle name="Calcul 2 3 3 2 4 3" xfId="8718"/>
    <cellStyle name="Calcul 2 3 3 2 4 4" xfId="8719"/>
    <cellStyle name="Calcul 2 3 3 2 4 5" xfId="8720"/>
    <cellStyle name="Calcul 2 3 3 2 4 6" xfId="8721"/>
    <cellStyle name="Calcul 2 3 3 2 5" xfId="1618"/>
    <cellStyle name="Calcul 2 3 3 2 5 2" xfId="3798"/>
    <cellStyle name="Calcul 2 3 3 2 5 2 2" xfId="8722"/>
    <cellStyle name="Calcul 2 3 3 2 5 2 3" xfId="8723"/>
    <cellStyle name="Calcul 2 3 3 2 5 2 4" xfId="8724"/>
    <cellStyle name="Calcul 2 3 3 2 5 2 5" xfId="8725"/>
    <cellStyle name="Calcul 2 3 3 2 5 2 6" xfId="8726"/>
    <cellStyle name="Calcul 2 3 3 2 5 2 7" xfId="8727"/>
    <cellStyle name="Calcul 2 3 3 2 5 3" xfId="8728"/>
    <cellStyle name="Calcul 2 3 3 2 5 4" xfId="8729"/>
    <cellStyle name="Calcul 2 3 3 2 5 5" xfId="8730"/>
    <cellStyle name="Calcul 2 3 3 2 5 6" xfId="8731"/>
    <cellStyle name="Calcul 2 3 3 2 6" xfId="3799"/>
    <cellStyle name="Calcul 2 3 3 2 6 2" xfId="8732"/>
    <cellStyle name="Calcul 2 3 3 2 6 3" xfId="8733"/>
    <cellStyle name="Calcul 2 3 3 2 6 4" xfId="8734"/>
    <cellStyle name="Calcul 2 3 3 2 6 5" xfId="8735"/>
    <cellStyle name="Calcul 2 3 3 2 6 6" xfId="8736"/>
    <cellStyle name="Calcul 2 3 3 2 6 7" xfId="8737"/>
    <cellStyle name="Calcul 2 3 3 2 7" xfId="3800"/>
    <cellStyle name="Calcul 2 3 3 2 7 2" xfId="8738"/>
    <cellStyle name="Calcul 2 3 3 2 7 3" xfId="8739"/>
    <cellStyle name="Calcul 2 3 3 2 7 4" xfId="8740"/>
    <cellStyle name="Calcul 2 3 3 2 7 5" xfId="8741"/>
    <cellStyle name="Calcul 2 3 3 2 7 6" xfId="8742"/>
    <cellStyle name="Calcul 2 3 3 2 7 7" xfId="8743"/>
    <cellStyle name="Calcul 2 3 3 2 8" xfId="3801"/>
    <cellStyle name="Calcul 2 3 3 2 8 2" xfId="8744"/>
    <cellStyle name="Calcul 2 3 3 2 8 3" xfId="8745"/>
    <cellStyle name="Calcul 2 3 3 2 8 4" xfId="8746"/>
    <cellStyle name="Calcul 2 3 3 2 8 5" xfId="8747"/>
    <cellStyle name="Calcul 2 3 3 2 8 6" xfId="8748"/>
    <cellStyle name="Calcul 2 3 3 2 8 7" xfId="8749"/>
    <cellStyle name="Calcul 2 3 3 2 9" xfId="8750"/>
    <cellStyle name="Calcul 2 3 3 3" xfId="81"/>
    <cellStyle name="Calcul 2 3 3 3 10" xfId="8751"/>
    <cellStyle name="Calcul 2 3 3 3 11" xfId="8752"/>
    <cellStyle name="Calcul 2 3 3 3 12" xfId="8753"/>
    <cellStyle name="Calcul 2 3 3 3 13" xfId="8754"/>
    <cellStyle name="Calcul 2 3 3 3 14" xfId="8755"/>
    <cellStyle name="Calcul 2 3 3 3 15" xfId="32924"/>
    <cellStyle name="Calcul 2 3 3 3 16" xfId="34600"/>
    <cellStyle name="Calcul 2 3 3 3 17" xfId="34774"/>
    <cellStyle name="Calcul 2 3 3 3 2" xfId="739"/>
    <cellStyle name="Calcul 2 3 3 3 2 10" xfId="8756"/>
    <cellStyle name="Calcul 2 3 3 3 2 11" xfId="33009"/>
    <cellStyle name="Calcul 2 3 3 3 2 12" xfId="34668"/>
    <cellStyle name="Calcul 2 3 3 3 2 2" xfId="3311"/>
    <cellStyle name="Calcul 2 3 3 3 2 2 2" xfId="3802"/>
    <cellStyle name="Calcul 2 3 3 3 2 2 2 2" xfId="8757"/>
    <cellStyle name="Calcul 2 3 3 3 2 2 2 3" xfId="8758"/>
    <cellStyle name="Calcul 2 3 3 3 2 2 2 4" xfId="8759"/>
    <cellStyle name="Calcul 2 3 3 3 2 2 2 5" xfId="8760"/>
    <cellStyle name="Calcul 2 3 3 3 2 2 2 6" xfId="8761"/>
    <cellStyle name="Calcul 2 3 3 3 2 2 2 7" xfId="8762"/>
    <cellStyle name="Calcul 2 3 3 3 2 2 3" xfId="8763"/>
    <cellStyle name="Calcul 2 3 3 3 2 2 4" xfId="8764"/>
    <cellStyle name="Calcul 2 3 3 3 2 2 5" xfId="8765"/>
    <cellStyle name="Calcul 2 3 3 3 2 2 6" xfId="8766"/>
    <cellStyle name="Calcul 2 3 3 3 2 3" xfId="2308"/>
    <cellStyle name="Calcul 2 3 3 3 2 3 2" xfId="3803"/>
    <cellStyle name="Calcul 2 3 3 3 2 3 2 2" xfId="8767"/>
    <cellStyle name="Calcul 2 3 3 3 2 3 2 3" xfId="8768"/>
    <cellStyle name="Calcul 2 3 3 3 2 3 2 4" xfId="8769"/>
    <cellStyle name="Calcul 2 3 3 3 2 3 2 5" xfId="8770"/>
    <cellStyle name="Calcul 2 3 3 3 2 3 2 6" xfId="8771"/>
    <cellStyle name="Calcul 2 3 3 3 2 3 2 7" xfId="8772"/>
    <cellStyle name="Calcul 2 3 3 3 2 3 3" xfId="8773"/>
    <cellStyle name="Calcul 2 3 3 3 2 3 4" xfId="8774"/>
    <cellStyle name="Calcul 2 3 3 3 2 3 5" xfId="8775"/>
    <cellStyle name="Calcul 2 3 3 3 2 3 6" xfId="8776"/>
    <cellStyle name="Calcul 2 3 3 3 2 4" xfId="3804"/>
    <cellStyle name="Calcul 2 3 3 3 2 4 2" xfId="8777"/>
    <cellStyle name="Calcul 2 3 3 3 2 4 3" xfId="8778"/>
    <cellStyle name="Calcul 2 3 3 3 2 4 4" xfId="8779"/>
    <cellStyle name="Calcul 2 3 3 3 2 4 5" xfId="8780"/>
    <cellStyle name="Calcul 2 3 3 3 2 4 6" xfId="8781"/>
    <cellStyle name="Calcul 2 3 3 3 2 4 7" xfId="8782"/>
    <cellStyle name="Calcul 2 3 3 3 2 5" xfId="3805"/>
    <cellStyle name="Calcul 2 3 3 3 2 5 2" xfId="8783"/>
    <cellStyle name="Calcul 2 3 3 3 2 5 3" xfId="8784"/>
    <cellStyle name="Calcul 2 3 3 3 2 5 4" xfId="8785"/>
    <cellStyle name="Calcul 2 3 3 3 2 5 5" xfId="8786"/>
    <cellStyle name="Calcul 2 3 3 3 2 5 6" xfId="8787"/>
    <cellStyle name="Calcul 2 3 3 3 2 5 7" xfId="8788"/>
    <cellStyle name="Calcul 2 3 3 3 2 6" xfId="8789"/>
    <cellStyle name="Calcul 2 3 3 3 2 7" xfId="8790"/>
    <cellStyle name="Calcul 2 3 3 3 2 8" xfId="8791"/>
    <cellStyle name="Calcul 2 3 3 3 2 9" xfId="8792"/>
    <cellStyle name="Calcul 2 3 3 3 3" xfId="740"/>
    <cellStyle name="Calcul 2 3 3 3 3 10" xfId="8793"/>
    <cellStyle name="Calcul 2 3 3 3 3 2" xfId="3578"/>
    <cellStyle name="Calcul 2 3 3 3 3 2 2" xfId="3806"/>
    <cellStyle name="Calcul 2 3 3 3 3 2 2 2" xfId="8794"/>
    <cellStyle name="Calcul 2 3 3 3 3 2 2 3" xfId="8795"/>
    <cellStyle name="Calcul 2 3 3 3 3 2 2 4" xfId="8796"/>
    <cellStyle name="Calcul 2 3 3 3 3 2 2 5" xfId="8797"/>
    <cellStyle name="Calcul 2 3 3 3 3 2 2 6" xfId="8798"/>
    <cellStyle name="Calcul 2 3 3 3 3 2 2 7" xfId="8799"/>
    <cellStyle name="Calcul 2 3 3 3 3 2 3" xfId="8800"/>
    <cellStyle name="Calcul 2 3 3 3 3 2 4" xfId="8801"/>
    <cellStyle name="Calcul 2 3 3 3 3 2 5" xfId="8802"/>
    <cellStyle name="Calcul 2 3 3 3 3 2 6" xfId="8803"/>
    <cellStyle name="Calcul 2 3 3 3 3 3" xfId="2309"/>
    <cellStyle name="Calcul 2 3 3 3 3 3 2" xfId="3807"/>
    <cellStyle name="Calcul 2 3 3 3 3 3 2 2" xfId="8804"/>
    <cellStyle name="Calcul 2 3 3 3 3 3 2 3" xfId="8805"/>
    <cellStyle name="Calcul 2 3 3 3 3 3 2 4" xfId="8806"/>
    <cellStyle name="Calcul 2 3 3 3 3 3 2 5" xfId="8807"/>
    <cellStyle name="Calcul 2 3 3 3 3 3 2 6" xfId="8808"/>
    <cellStyle name="Calcul 2 3 3 3 3 3 2 7" xfId="8809"/>
    <cellStyle name="Calcul 2 3 3 3 3 3 3" xfId="8810"/>
    <cellStyle name="Calcul 2 3 3 3 3 3 4" xfId="8811"/>
    <cellStyle name="Calcul 2 3 3 3 3 3 5" xfId="8812"/>
    <cellStyle name="Calcul 2 3 3 3 3 3 6" xfId="8813"/>
    <cellStyle name="Calcul 2 3 3 3 3 4" xfId="3808"/>
    <cellStyle name="Calcul 2 3 3 3 3 4 2" xfId="8814"/>
    <cellStyle name="Calcul 2 3 3 3 3 4 3" xfId="8815"/>
    <cellStyle name="Calcul 2 3 3 3 3 4 4" xfId="8816"/>
    <cellStyle name="Calcul 2 3 3 3 3 4 5" xfId="8817"/>
    <cellStyle name="Calcul 2 3 3 3 3 4 6" xfId="8818"/>
    <cellStyle name="Calcul 2 3 3 3 3 4 7" xfId="8819"/>
    <cellStyle name="Calcul 2 3 3 3 3 5" xfId="3809"/>
    <cellStyle name="Calcul 2 3 3 3 3 5 2" xfId="8820"/>
    <cellStyle name="Calcul 2 3 3 3 3 5 3" xfId="8821"/>
    <cellStyle name="Calcul 2 3 3 3 3 5 4" xfId="8822"/>
    <cellStyle name="Calcul 2 3 3 3 3 5 5" xfId="8823"/>
    <cellStyle name="Calcul 2 3 3 3 3 5 6" xfId="8824"/>
    <cellStyle name="Calcul 2 3 3 3 3 5 7" xfId="8825"/>
    <cellStyle name="Calcul 2 3 3 3 3 6" xfId="8826"/>
    <cellStyle name="Calcul 2 3 3 3 3 7" xfId="8827"/>
    <cellStyle name="Calcul 2 3 3 3 3 8" xfId="8828"/>
    <cellStyle name="Calcul 2 3 3 3 3 9" xfId="8829"/>
    <cellStyle name="Calcul 2 3 3 3 4" xfId="2763"/>
    <cellStyle name="Calcul 2 3 3 3 4 2" xfId="3810"/>
    <cellStyle name="Calcul 2 3 3 3 4 2 2" xfId="8830"/>
    <cellStyle name="Calcul 2 3 3 3 4 2 3" xfId="8831"/>
    <cellStyle name="Calcul 2 3 3 3 4 2 4" xfId="8832"/>
    <cellStyle name="Calcul 2 3 3 3 4 2 5" xfId="8833"/>
    <cellStyle name="Calcul 2 3 3 3 4 2 6" xfId="8834"/>
    <cellStyle name="Calcul 2 3 3 3 4 2 7" xfId="8835"/>
    <cellStyle name="Calcul 2 3 3 3 4 3" xfId="8836"/>
    <cellStyle name="Calcul 2 3 3 3 4 4" xfId="8837"/>
    <cellStyle name="Calcul 2 3 3 3 4 5" xfId="8838"/>
    <cellStyle name="Calcul 2 3 3 3 4 6" xfId="8839"/>
    <cellStyle name="Calcul 2 3 3 3 5" xfId="1619"/>
    <cellStyle name="Calcul 2 3 3 3 5 2" xfId="3811"/>
    <cellStyle name="Calcul 2 3 3 3 5 2 2" xfId="8840"/>
    <cellStyle name="Calcul 2 3 3 3 5 2 3" xfId="8841"/>
    <cellStyle name="Calcul 2 3 3 3 5 2 4" xfId="8842"/>
    <cellStyle name="Calcul 2 3 3 3 5 2 5" xfId="8843"/>
    <cellStyle name="Calcul 2 3 3 3 5 2 6" xfId="8844"/>
    <cellStyle name="Calcul 2 3 3 3 5 2 7" xfId="8845"/>
    <cellStyle name="Calcul 2 3 3 3 5 3" xfId="8846"/>
    <cellStyle name="Calcul 2 3 3 3 5 4" xfId="8847"/>
    <cellStyle name="Calcul 2 3 3 3 5 5" xfId="8848"/>
    <cellStyle name="Calcul 2 3 3 3 5 6" xfId="8849"/>
    <cellStyle name="Calcul 2 3 3 3 6" xfId="3812"/>
    <cellStyle name="Calcul 2 3 3 3 6 2" xfId="8850"/>
    <cellStyle name="Calcul 2 3 3 3 6 3" xfId="8851"/>
    <cellStyle name="Calcul 2 3 3 3 6 4" xfId="8852"/>
    <cellStyle name="Calcul 2 3 3 3 6 5" xfId="8853"/>
    <cellStyle name="Calcul 2 3 3 3 6 6" xfId="8854"/>
    <cellStyle name="Calcul 2 3 3 3 6 7" xfId="8855"/>
    <cellStyle name="Calcul 2 3 3 3 7" xfId="3813"/>
    <cellStyle name="Calcul 2 3 3 3 7 2" xfId="8856"/>
    <cellStyle name="Calcul 2 3 3 3 7 3" xfId="8857"/>
    <cellStyle name="Calcul 2 3 3 3 7 4" xfId="8858"/>
    <cellStyle name="Calcul 2 3 3 3 7 5" xfId="8859"/>
    <cellStyle name="Calcul 2 3 3 3 7 6" xfId="8860"/>
    <cellStyle name="Calcul 2 3 3 3 7 7" xfId="8861"/>
    <cellStyle name="Calcul 2 3 3 3 8" xfId="3814"/>
    <cellStyle name="Calcul 2 3 3 3 8 2" xfId="8862"/>
    <cellStyle name="Calcul 2 3 3 3 8 3" xfId="8863"/>
    <cellStyle name="Calcul 2 3 3 3 8 4" xfId="8864"/>
    <cellStyle name="Calcul 2 3 3 3 8 5" xfId="8865"/>
    <cellStyle name="Calcul 2 3 3 3 8 6" xfId="8866"/>
    <cellStyle name="Calcul 2 3 3 3 8 7" xfId="8867"/>
    <cellStyle name="Calcul 2 3 3 3 9" xfId="8868"/>
    <cellStyle name="Calcul 2 3 3 4" xfId="82"/>
    <cellStyle name="Calcul 2 3 3 4 10" xfId="8869"/>
    <cellStyle name="Calcul 2 3 3 4 11" xfId="8870"/>
    <cellStyle name="Calcul 2 3 3 4 12" xfId="8871"/>
    <cellStyle name="Calcul 2 3 3 4 13" xfId="8872"/>
    <cellStyle name="Calcul 2 3 3 4 14" xfId="8873"/>
    <cellStyle name="Calcul 2 3 3 4 15" xfId="32946"/>
    <cellStyle name="Calcul 2 3 3 4 16" xfId="34622"/>
    <cellStyle name="Calcul 2 3 3 4 17" xfId="34775"/>
    <cellStyle name="Calcul 2 3 3 4 2" xfId="741"/>
    <cellStyle name="Calcul 2 3 3 4 2 10" xfId="8874"/>
    <cellStyle name="Calcul 2 3 3 4 2 11" xfId="33010"/>
    <cellStyle name="Calcul 2 3 3 4 2 12" xfId="34669"/>
    <cellStyle name="Calcul 2 3 3 4 2 2" xfId="3312"/>
    <cellStyle name="Calcul 2 3 3 4 2 2 2" xfId="3815"/>
    <cellStyle name="Calcul 2 3 3 4 2 2 2 2" xfId="8875"/>
    <cellStyle name="Calcul 2 3 3 4 2 2 2 3" xfId="8876"/>
    <cellStyle name="Calcul 2 3 3 4 2 2 2 4" xfId="8877"/>
    <cellStyle name="Calcul 2 3 3 4 2 2 2 5" xfId="8878"/>
    <cellStyle name="Calcul 2 3 3 4 2 2 2 6" xfId="8879"/>
    <cellStyle name="Calcul 2 3 3 4 2 2 2 7" xfId="8880"/>
    <cellStyle name="Calcul 2 3 3 4 2 2 3" xfId="8881"/>
    <cellStyle name="Calcul 2 3 3 4 2 2 4" xfId="8882"/>
    <cellStyle name="Calcul 2 3 3 4 2 2 5" xfId="8883"/>
    <cellStyle name="Calcul 2 3 3 4 2 2 6" xfId="8884"/>
    <cellStyle name="Calcul 2 3 3 4 2 3" xfId="2310"/>
    <cellStyle name="Calcul 2 3 3 4 2 3 2" xfId="3816"/>
    <cellStyle name="Calcul 2 3 3 4 2 3 2 2" xfId="8885"/>
    <cellStyle name="Calcul 2 3 3 4 2 3 2 3" xfId="8886"/>
    <cellStyle name="Calcul 2 3 3 4 2 3 2 4" xfId="8887"/>
    <cellStyle name="Calcul 2 3 3 4 2 3 2 5" xfId="8888"/>
    <cellStyle name="Calcul 2 3 3 4 2 3 2 6" xfId="8889"/>
    <cellStyle name="Calcul 2 3 3 4 2 3 2 7" xfId="8890"/>
    <cellStyle name="Calcul 2 3 3 4 2 3 3" xfId="8891"/>
    <cellStyle name="Calcul 2 3 3 4 2 3 4" xfId="8892"/>
    <cellStyle name="Calcul 2 3 3 4 2 3 5" xfId="8893"/>
    <cellStyle name="Calcul 2 3 3 4 2 3 6" xfId="8894"/>
    <cellStyle name="Calcul 2 3 3 4 2 4" xfId="3817"/>
    <cellStyle name="Calcul 2 3 3 4 2 4 2" xfId="8895"/>
    <cellStyle name="Calcul 2 3 3 4 2 4 3" xfId="8896"/>
    <cellStyle name="Calcul 2 3 3 4 2 4 4" xfId="8897"/>
    <cellStyle name="Calcul 2 3 3 4 2 4 5" xfId="8898"/>
    <cellStyle name="Calcul 2 3 3 4 2 4 6" xfId="8899"/>
    <cellStyle name="Calcul 2 3 3 4 2 4 7" xfId="8900"/>
    <cellStyle name="Calcul 2 3 3 4 2 5" xfId="3818"/>
    <cellStyle name="Calcul 2 3 3 4 2 5 2" xfId="8901"/>
    <cellStyle name="Calcul 2 3 3 4 2 5 3" xfId="8902"/>
    <cellStyle name="Calcul 2 3 3 4 2 5 4" xfId="8903"/>
    <cellStyle name="Calcul 2 3 3 4 2 5 5" xfId="8904"/>
    <cellStyle name="Calcul 2 3 3 4 2 5 6" xfId="8905"/>
    <cellStyle name="Calcul 2 3 3 4 2 5 7" xfId="8906"/>
    <cellStyle name="Calcul 2 3 3 4 2 6" xfId="8907"/>
    <cellStyle name="Calcul 2 3 3 4 2 7" xfId="8908"/>
    <cellStyle name="Calcul 2 3 3 4 2 8" xfId="8909"/>
    <cellStyle name="Calcul 2 3 3 4 2 9" xfId="8910"/>
    <cellStyle name="Calcul 2 3 3 4 3" xfId="742"/>
    <cellStyle name="Calcul 2 3 3 4 3 10" xfId="8911"/>
    <cellStyle name="Calcul 2 3 3 4 3 2" xfId="3579"/>
    <cellStyle name="Calcul 2 3 3 4 3 2 2" xfId="3819"/>
    <cellStyle name="Calcul 2 3 3 4 3 2 2 2" xfId="8912"/>
    <cellStyle name="Calcul 2 3 3 4 3 2 2 3" xfId="8913"/>
    <cellStyle name="Calcul 2 3 3 4 3 2 2 4" xfId="8914"/>
    <cellStyle name="Calcul 2 3 3 4 3 2 2 5" xfId="8915"/>
    <cellStyle name="Calcul 2 3 3 4 3 2 2 6" xfId="8916"/>
    <cellStyle name="Calcul 2 3 3 4 3 2 2 7" xfId="8917"/>
    <cellStyle name="Calcul 2 3 3 4 3 2 3" xfId="8918"/>
    <cellStyle name="Calcul 2 3 3 4 3 2 4" xfId="8919"/>
    <cellStyle name="Calcul 2 3 3 4 3 2 5" xfId="8920"/>
    <cellStyle name="Calcul 2 3 3 4 3 2 6" xfId="8921"/>
    <cellStyle name="Calcul 2 3 3 4 3 3" xfId="2311"/>
    <cellStyle name="Calcul 2 3 3 4 3 3 2" xfId="3820"/>
    <cellStyle name="Calcul 2 3 3 4 3 3 2 2" xfId="8922"/>
    <cellStyle name="Calcul 2 3 3 4 3 3 2 3" xfId="8923"/>
    <cellStyle name="Calcul 2 3 3 4 3 3 2 4" xfId="8924"/>
    <cellStyle name="Calcul 2 3 3 4 3 3 2 5" xfId="8925"/>
    <cellStyle name="Calcul 2 3 3 4 3 3 2 6" xfId="8926"/>
    <cellStyle name="Calcul 2 3 3 4 3 3 2 7" xfId="8927"/>
    <cellStyle name="Calcul 2 3 3 4 3 3 3" xfId="8928"/>
    <cellStyle name="Calcul 2 3 3 4 3 3 4" xfId="8929"/>
    <cellStyle name="Calcul 2 3 3 4 3 3 5" xfId="8930"/>
    <cellStyle name="Calcul 2 3 3 4 3 3 6" xfId="8931"/>
    <cellStyle name="Calcul 2 3 3 4 3 4" xfId="3821"/>
    <cellStyle name="Calcul 2 3 3 4 3 4 2" xfId="8932"/>
    <cellStyle name="Calcul 2 3 3 4 3 4 3" xfId="8933"/>
    <cellStyle name="Calcul 2 3 3 4 3 4 4" xfId="8934"/>
    <cellStyle name="Calcul 2 3 3 4 3 4 5" xfId="8935"/>
    <cellStyle name="Calcul 2 3 3 4 3 4 6" xfId="8936"/>
    <cellStyle name="Calcul 2 3 3 4 3 4 7" xfId="8937"/>
    <cellStyle name="Calcul 2 3 3 4 3 5" xfId="3822"/>
    <cellStyle name="Calcul 2 3 3 4 3 5 2" xfId="8938"/>
    <cellStyle name="Calcul 2 3 3 4 3 5 3" xfId="8939"/>
    <cellStyle name="Calcul 2 3 3 4 3 5 4" xfId="8940"/>
    <cellStyle name="Calcul 2 3 3 4 3 5 5" xfId="8941"/>
    <cellStyle name="Calcul 2 3 3 4 3 5 6" xfId="8942"/>
    <cellStyle name="Calcul 2 3 3 4 3 5 7" xfId="8943"/>
    <cellStyle name="Calcul 2 3 3 4 3 6" xfId="8944"/>
    <cellStyle name="Calcul 2 3 3 4 3 7" xfId="8945"/>
    <cellStyle name="Calcul 2 3 3 4 3 8" xfId="8946"/>
    <cellStyle name="Calcul 2 3 3 4 3 9" xfId="8947"/>
    <cellStyle name="Calcul 2 3 3 4 4" xfId="2764"/>
    <cellStyle name="Calcul 2 3 3 4 4 2" xfId="3823"/>
    <cellStyle name="Calcul 2 3 3 4 4 2 2" xfId="8948"/>
    <cellStyle name="Calcul 2 3 3 4 4 2 3" xfId="8949"/>
    <cellStyle name="Calcul 2 3 3 4 4 2 4" xfId="8950"/>
    <cellStyle name="Calcul 2 3 3 4 4 2 5" xfId="8951"/>
    <cellStyle name="Calcul 2 3 3 4 4 2 6" xfId="8952"/>
    <cellStyle name="Calcul 2 3 3 4 4 2 7" xfId="8953"/>
    <cellStyle name="Calcul 2 3 3 4 4 3" xfId="8954"/>
    <cellStyle name="Calcul 2 3 3 4 4 4" xfId="8955"/>
    <cellStyle name="Calcul 2 3 3 4 4 5" xfId="8956"/>
    <cellStyle name="Calcul 2 3 3 4 4 6" xfId="8957"/>
    <cellStyle name="Calcul 2 3 3 4 5" xfId="1620"/>
    <cellStyle name="Calcul 2 3 3 4 5 2" xfId="3824"/>
    <cellStyle name="Calcul 2 3 3 4 5 2 2" xfId="8958"/>
    <cellStyle name="Calcul 2 3 3 4 5 2 3" xfId="8959"/>
    <cellStyle name="Calcul 2 3 3 4 5 2 4" xfId="8960"/>
    <cellStyle name="Calcul 2 3 3 4 5 2 5" xfId="8961"/>
    <cellStyle name="Calcul 2 3 3 4 5 2 6" xfId="8962"/>
    <cellStyle name="Calcul 2 3 3 4 5 2 7" xfId="8963"/>
    <cellStyle name="Calcul 2 3 3 4 5 3" xfId="8964"/>
    <cellStyle name="Calcul 2 3 3 4 5 4" xfId="8965"/>
    <cellStyle name="Calcul 2 3 3 4 5 5" xfId="8966"/>
    <cellStyle name="Calcul 2 3 3 4 5 6" xfId="8967"/>
    <cellStyle name="Calcul 2 3 3 4 6" xfId="3825"/>
    <cellStyle name="Calcul 2 3 3 4 6 2" xfId="8968"/>
    <cellStyle name="Calcul 2 3 3 4 6 3" xfId="8969"/>
    <cellStyle name="Calcul 2 3 3 4 6 4" xfId="8970"/>
    <cellStyle name="Calcul 2 3 3 4 6 5" xfId="8971"/>
    <cellStyle name="Calcul 2 3 3 4 6 6" xfId="8972"/>
    <cellStyle name="Calcul 2 3 3 4 6 7" xfId="8973"/>
    <cellStyle name="Calcul 2 3 3 4 7" xfId="3826"/>
    <cellStyle name="Calcul 2 3 3 4 7 2" xfId="8974"/>
    <cellStyle name="Calcul 2 3 3 4 7 3" xfId="8975"/>
    <cellStyle name="Calcul 2 3 3 4 7 4" xfId="8976"/>
    <cellStyle name="Calcul 2 3 3 4 7 5" xfId="8977"/>
    <cellStyle name="Calcul 2 3 3 4 7 6" xfId="8978"/>
    <cellStyle name="Calcul 2 3 3 4 7 7" xfId="8979"/>
    <cellStyle name="Calcul 2 3 3 4 8" xfId="3827"/>
    <cellStyle name="Calcul 2 3 3 4 8 2" xfId="8980"/>
    <cellStyle name="Calcul 2 3 3 4 8 3" xfId="8981"/>
    <cellStyle name="Calcul 2 3 3 4 8 4" xfId="8982"/>
    <cellStyle name="Calcul 2 3 3 4 8 5" xfId="8983"/>
    <cellStyle name="Calcul 2 3 3 4 8 6" xfId="8984"/>
    <cellStyle name="Calcul 2 3 3 4 8 7" xfId="8985"/>
    <cellStyle name="Calcul 2 3 3 4 9" xfId="8986"/>
    <cellStyle name="Calcul 2 3 3 5" xfId="83"/>
    <cellStyle name="Calcul 2 3 3 5 10" xfId="8987"/>
    <cellStyle name="Calcul 2 3 3 5 11" xfId="8988"/>
    <cellStyle name="Calcul 2 3 3 5 12" xfId="8989"/>
    <cellStyle name="Calcul 2 3 3 5 13" xfId="8990"/>
    <cellStyle name="Calcul 2 3 3 5 14" xfId="8991"/>
    <cellStyle name="Calcul 2 3 3 5 15" xfId="32934"/>
    <cellStyle name="Calcul 2 3 3 5 16" xfId="34610"/>
    <cellStyle name="Calcul 2 3 3 5 17" xfId="34776"/>
    <cellStyle name="Calcul 2 3 3 5 2" xfId="743"/>
    <cellStyle name="Calcul 2 3 3 5 2 10" xfId="8992"/>
    <cellStyle name="Calcul 2 3 3 5 2 2" xfId="3313"/>
    <cellStyle name="Calcul 2 3 3 5 2 2 2" xfId="3828"/>
    <cellStyle name="Calcul 2 3 3 5 2 2 2 2" xfId="8993"/>
    <cellStyle name="Calcul 2 3 3 5 2 2 2 3" xfId="8994"/>
    <cellStyle name="Calcul 2 3 3 5 2 2 2 4" xfId="8995"/>
    <cellStyle name="Calcul 2 3 3 5 2 2 2 5" xfId="8996"/>
    <cellStyle name="Calcul 2 3 3 5 2 2 2 6" xfId="8997"/>
    <cellStyle name="Calcul 2 3 3 5 2 2 2 7" xfId="8998"/>
    <cellStyle name="Calcul 2 3 3 5 2 2 3" xfId="8999"/>
    <cellStyle name="Calcul 2 3 3 5 2 2 4" xfId="9000"/>
    <cellStyle name="Calcul 2 3 3 5 2 2 5" xfId="9001"/>
    <cellStyle name="Calcul 2 3 3 5 2 2 6" xfId="9002"/>
    <cellStyle name="Calcul 2 3 3 5 2 3" xfId="2312"/>
    <cellStyle name="Calcul 2 3 3 5 2 3 2" xfId="3829"/>
    <cellStyle name="Calcul 2 3 3 5 2 3 2 2" xfId="9003"/>
    <cellStyle name="Calcul 2 3 3 5 2 3 2 3" xfId="9004"/>
    <cellStyle name="Calcul 2 3 3 5 2 3 2 4" xfId="9005"/>
    <cellStyle name="Calcul 2 3 3 5 2 3 2 5" xfId="9006"/>
    <cellStyle name="Calcul 2 3 3 5 2 3 2 6" xfId="9007"/>
    <cellStyle name="Calcul 2 3 3 5 2 3 2 7" xfId="9008"/>
    <cellStyle name="Calcul 2 3 3 5 2 3 3" xfId="9009"/>
    <cellStyle name="Calcul 2 3 3 5 2 3 4" xfId="9010"/>
    <cellStyle name="Calcul 2 3 3 5 2 3 5" xfId="9011"/>
    <cellStyle name="Calcul 2 3 3 5 2 3 6" xfId="9012"/>
    <cellStyle name="Calcul 2 3 3 5 2 4" xfId="3830"/>
    <cellStyle name="Calcul 2 3 3 5 2 4 2" xfId="9013"/>
    <cellStyle name="Calcul 2 3 3 5 2 4 3" xfId="9014"/>
    <cellStyle name="Calcul 2 3 3 5 2 4 4" xfId="9015"/>
    <cellStyle name="Calcul 2 3 3 5 2 4 5" xfId="9016"/>
    <cellStyle name="Calcul 2 3 3 5 2 4 6" xfId="9017"/>
    <cellStyle name="Calcul 2 3 3 5 2 4 7" xfId="9018"/>
    <cellStyle name="Calcul 2 3 3 5 2 5" xfId="3831"/>
    <cellStyle name="Calcul 2 3 3 5 2 5 2" xfId="9019"/>
    <cellStyle name="Calcul 2 3 3 5 2 5 3" xfId="9020"/>
    <cellStyle name="Calcul 2 3 3 5 2 5 4" xfId="9021"/>
    <cellStyle name="Calcul 2 3 3 5 2 5 5" xfId="9022"/>
    <cellStyle name="Calcul 2 3 3 5 2 5 6" xfId="9023"/>
    <cellStyle name="Calcul 2 3 3 5 2 5 7" xfId="9024"/>
    <cellStyle name="Calcul 2 3 3 5 2 6" xfId="9025"/>
    <cellStyle name="Calcul 2 3 3 5 2 7" xfId="9026"/>
    <cellStyle name="Calcul 2 3 3 5 2 8" xfId="9027"/>
    <cellStyle name="Calcul 2 3 3 5 2 9" xfId="9028"/>
    <cellStyle name="Calcul 2 3 3 5 3" xfId="744"/>
    <cellStyle name="Calcul 2 3 3 5 3 10" xfId="9029"/>
    <cellStyle name="Calcul 2 3 3 5 3 2" xfId="3580"/>
    <cellStyle name="Calcul 2 3 3 5 3 2 2" xfId="3832"/>
    <cellStyle name="Calcul 2 3 3 5 3 2 2 2" xfId="9030"/>
    <cellStyle name="Calcul 2 3 3 5 3 2 2 3" xfId="9031"/>
    <cellStyle name="Calcul 2 3 3 5 3 2 2 4" xfId="9032"/>
    <cellStyle name="Calcul 2 3 3 5 3 2 2 5" xfId="9033"/>
    <cellStyle name="Calcul 2 3 3 5 3 2 2 6" xfId="9034"/>
    <cellStyle name="Calcul 2 3 3 5 3 2 2 7" xfId="9035"/>
    <cellStyle name="Calcul 2 3 3 5 3 2 3" xfId="9036"/>
    <cellStyle name="Calcul 2 3 3 5 3 2 4" xfId="9037"/>
    <cellStyle name="Calcul 2 3 3 5 3 2 5" xfId="9038"/>
    <cellStyle name="Calcul 2 3 3 5 3 2 6" xfId="9039"/>
    <cellStyle name="Calcul 2 3 3 5 3 3" xfId="2313"/>
    <cellStyle name="Calcul 2 3 3 5 3 3 2" xfId="3833"/>
    <cellStyle name="Calcul 2 3 3 5 3 3 2 2" xfId="9040"/>
    <cellStyle name="Calcul 2 3 3 5 3 3 2 3" xfId="9041"/>
    <cellStyle name="Calcul 2 3 3 5 3 3 2 4" xfId="9042"/>
    <cellStyle name="Calcul 2 3 3 5 3 3 2 5" xfId="9043"/>
    <cellStyle name="Calcul 2 3 3 5 3 3 2 6" xfId="9044"/>
    <cellStyle name="Calcul 2 3 3 5 3 3 2 7" xfId="9045"/>
    <cellStyle name="Calcul 2 3 3 5 3 3 3" xfId="9046"/>
    <cellStyle name="Calcul 2 3 3 5 3 3 4" xfId="9047"/>
    <cellStyle name="Calcul 2 3 3 5 3 3 5" xfId="9048"/>
    <cellStyle name="Calcul 2 3 3 5 3 3 6" xfId="9049"/>
    <cellStyle name="Calcul 2 3 3 5 3 4" xfId="3834"/>
    <cellStyle name="Calcul 2 3 3 5 3 4 2" xfId="9050"/>
    <cellStyle name="Calcul 2 3 3 5 3 4 3" xfId="9051"/>
    <cellStyle name="Calcul 2 3 3 5 3 4 4" xfId="9052"/>
    <cellStyle name="Calcul 2 3 3 5 3 4 5" xfId="9053"/>
    <cellStyle name="Calcul 2 3 3 5 3 4 6" xfId="9054"/>
    <cellStyle name="Calcul 2 3 3 5 3 4 7" xfId="9055"/>
    <cellStyle name="Calcul 2 3 3 5 3 5" xfId="3835"/>
    <cellStyle name="Calcul 2 3 3 5 3 5 2" xfId="9056"/>
    <cellStyle name="Calcul 2 3 3 5 3 5 3" xfId="9057"/>
    <cellStyle name="Calcul 2 3 3 5 3 5 4" xfId="9058"/>
    <cellStyle name="Calcul 2 3 3 5 3 5 5" xfId="9059"/>
    <cellStyle name="Calcul 2 3 3 5 3 5 6" xfId="9060"/>
    <cellStyle name="Calcul 2 3 3 5 3 5 7" xfId="9061"/>
    <cellStyle name="Calcul 2 3 3 5 3 6" xfId="9062"/>
    <cellStyle name="Calcul 2 3 3 5 3 7" xfId="9063"/>
    <cellStyle name="Calcul 2 3 3 5 3 8" xfId="9064"/>
    <cellStyle name="Calcul 2 3 3 5 3 9" xfId="9065"/>
    <cellStyle name="Calcul 2 3 3 5 4" xfId="2765"/>
    <cellStyle name="Calcul 2 3 3 5 4 2" xfId="3836"/>
    <cellStyle name="Calcul 2 3 3 5 4 2 2" xfId="9066"/>
    <cellStyle name="Calcul 2 3 3 5 4 2 3" xfId="9067"/>
    <cellStyle name="Calcul 2 3 3 5 4 2 4" xfId="9068"/>
    <cellStyle name="Calcul 2 3 3 5 4 2 5" xfId="9069"/>
    <cellStyle name="Calcul 2 3 3 5 4 2 6" xfId="9070"/>
    <cellStyle name="Calcul 2 3 3 5 4 2 7" xfId="9071"/>
    <cellStyle name="Calcul 2 3 3 5 4 3" xfId="9072"/>
    <cellStyle name="Calcul 2 3 3 5 4 4" xfId="9073"/>
    <cellStyle name="Calcul 2 3 3 5 4 5" xfId="9074"/>
    <cellStyle name="Calcul 2 3 3 5 4 6" xfId="9075"/>
    <cellStyle name="Calcul 2 3 3 5 5" xfId="1621"/>
    <cellStyle name="Calcul 2 3 3 5 5 2" xfId="3837"/>
    <cellStyle name="Calcul 2 3 3 5 5 2 2" xfId="9076"/>
    <cellStyle name="Calcul 2 3 3 5 5 2 3" xfId="9077"/>
    <cellStyle name="Calcul 2 3 3 5 5 2 4" xfId="9078"/>
    <cellStyle name="Calcul 2 3 3 5 5 2 5" xfId="9079"/>
    <cellStyle name="Calcul 2 3 3 5 5 2 6" xfId="9080"/>
    <cellStyle name="Calcul 2 3 3 5 5 2 7" xfId="9081"/>
    <cellStyle name="Calcul 2 3 3 5 5 3" xfId="9082"/>
    <cellStyle name="Calcul 2 3 3 5 5 4" xfId="9083"/>
    <cellStyle name="Calcul 2 3 3 5 5 5" xfId="9084"/>
    <cellStyle name="Calcul 2 3 3 5 5 6" xfId="9085"/>
    <cellStyle name="Calcul 2 3 3 5 6" xfId="3838"/>
    <cellStyle name="Calcul 2 3 3 5 6 2" xfId="9086"/>
    <cellStyle name="Calcul 2 3 3 5 6 3" xfId="9087"/>
    <cellStyle name="Calcul 2 3 3 5 6 4" xfId="9088"/>
    <cellStyle name="Calcul 2 3 3 5 6 5" xfId="9089"/>
    <cellStyle name="Calcul 2 3 3 5 6 6" xfId="9090"/>
    <cellStyle name="Calcul 2 3 3 5 6 7" xfId="9091"/>
    <cellStyle name="Calcul 2 3 3 5 7" xfId="3839"/>
    <cellStyle name="Calcul 2 3 3 5 7 2" xfId="9092"/>
    <cellStyle name="Calcul 2 3 3 5 7 3" xfId="9093"/>
    <cellStyle name="Calcul 2 3 3 5 7 4" xfId="9094"/>
    <cellStyle name="Calcul 2 3 3 5 7 5" xfId="9095"/>
    <cellStyle name="Calcul 2 3 3 5 7 6" xfId="9096"/>
    <cellStyle name="Calcul 2 3 3 5 7 7" xfId="9097"/>
    <cellStyle name="Calcul 2 3 3 5 8" xfId="3840"/>
    <cellStyle name="Calcul 2 3 3 5 8 2" xfId="9098"/>
    <cellStyle name="Calcul 2 3 3 5 8 3" xfId="9099"/>
    <cellStyle name="Calcul 2 3 3 5 8 4" xfId="9100"/>
    <cellStyle name="Calcul 2 3 3 5 8 5" xfId="9101"/>
    <cellStyle name="Calcul 2 3 3 5 8 6" xfId="9102"/>
    <cellStyle name="Calcul 2 3 3 5 8 7" xfId="9103"/>
    <cellStyle name="Calcul 2 3 3 5 9" xfId="9104"/>
    <cellStyle name="Calcul 2 3 3 6" xfId="745"/>
    <cellStyle name="Calcul 2 3 3 6 10" xfId="9105"/>
    <cellStyle name="Calcul 2 3 3 6 2" xfId="3142"/>
    <cellStyle name="Calcul 2 3 3 6 2 2" xfId="3841"/>
    <cellStyle name="Calcul 2 3 3 6 2 2 2" xfId="9106"/>
    <cellStyle name="Calcul 2 3 3 6 2 2 3" xfId="9107"/>
    <cellStyle name="Calcul 2 3 3 6 2 2 4" xfId="9108"/>
    <cellStyle name="Calcul 2 3 3 6 2 2 5" xfId="9109"/>
    <cellStyle name="Calcul 2 3 3 6 2 2 6" xfId="9110"/>
    <cellStyle name="Calcul 2 3 3 6 2 2 7" xfId="9111"/>
    <cellStyle name="Calcul 2 3 3 6 2 3" xfId="9112"/>
    <cellStyle name="Calcul 2 3 3 6 2 4" xfId="9113"/>
    <cellStyle name="Calcul 2 3 3 6 2 5" xfId="9114"/>
    <cellStyle name="Calcul 2 3 3 6 2 6" xfId="9115"/>
    <cellStyle name="Calcul 2 3 3 6 3" xfId="2314"/>
    <cellStyle name="Calcul 2 3 3 6 3 2" xfId="3842"/>
    <cellStyle name="Calcul 2 3 3 6 3 2 2" xfId="9116"/>
    <cellStyle name="Calcul 2 3 3 6 3 2 3" xfId="9117"/>
    <cellStyle name="Calcul 2 3 3 6 3 2 4" xfId="9118"/>
    <cellStyle name="Calcul 2 3 3 6 3 2 5" xfId="9119"/>
    <cellStyle name="Calcul 2 3 3 6 3 2 6" xfId="9120"/>
    <cellStyle name="Calcul 2 3 3 6 3 2 7" xfId="9121"/>
    <cellStyle name="Calcul 2 3 3 6 3 3" xfId="9122"/>
    <cellStyle name="Calcul 2 3 3 6 3 4" xfId="9123"/>
    <cellStyle name="Calcul 2 3 3 6 3 5" xfId="9124"/>
    <cellStyle name="Calcul 2 3 3 6 3 6" xfId="9125"/>
    <cellStyle name="Calcul 2 3 3 6 4" xfId="3843"/>
    <cellStyle name="Calcul 2 3 3 6 4 2" xfId="9126"/>
    <cellStyle name="Calcul 2 3 3 6 4 3" xfId="9127"/>
    <cellStyle name="Calcul 2 3 3 6 4 4" xfId="9128"/>
    <cellStyle name="Calcul 2 3 3 6 4 5" xfId="9129"/>
    <cellStyle name="Calcul 2 3 3 6 4 6" xfId="9130"/>
    <cellStyle name="Calcul 2 3 3 6 4 7" xfId="9131"/>
    <cellStyle name="Calcul 2 3 3 6 5" xfId="3844"/>
    <cellStyle name="Calcul 2 3 3 6 5 2" xfId="9132"/>
    <cellStyle name="Calcul 2 3 3 6 5 3" xfId="9133"/>
    <cellStyle name="Calcul 2 3 3 6 5 4" xfId="9134"/>
    <cellStyle name="Calcul 2 3 3 6 5 5" xfId="9135"/>
    <cellStyle name="Calcul 2 3 3 6 5 6" xfId="9136"/>
    <cellStyle name="Calcul 2 3 3 6 5 7" xfId="9137"/>
    <cellStyle name="Calcul 2 3 3 6 6" xfId="9138"/>
    <cellStyle name="Calcul 2 3 3 6 7" xfId="9139"/>
    <cellStyle name="Calcul 2 3 3 6 8" xfId="9140"/>
    <cellStyle name="Calcul 2 3 3 6 9" xfId="9141"/>
    <cellStyle name="Calcul 2 3 3 7" xfId="2595"/>
    <cellStyle name="Calcul 2 3 3 7 2" xfId="9142"/>
    <cellStyle name="Calcul 2 3 3 7 3" xfId="9143"/>
    <cellStyle name="Calcul 2 3 3 7 4" xfId="9144"/>
    <cellStyle name="Calcul 2 3 3 7 5" xfId="9145"/>
    <cellStyle name="Calcul 2 3 3 7 6" xfId="9146"/>
    <cellStyle name="Calcul 2 3 3 7 7" xfId="9147"/>
    <cellStyle name="Calcul 2 3 3 7 8" xfId="9148"/>
    <cellStyle name="Calcul 2 3 3 7 9" xfId="9149"/>
    <cellStyle name="Calcul 2 3 3 8" xfId="1450"/>
    <cellStyle name="Calcul 2 3 3 8 2" xfId="9150"/>
    <cellStyle name="Calcul 2 3 3 8 3" xfId="9151"/>
    <cellStyle name="Calcul 2 3 3 8 4" xfId="9152"/>
    <cellStyle name="Calcul 2 3 3 8 5" xfId="9153"/>
    <cellStyle name="Calcul 2 3 3 8 6" xfId="9154"/>
    <cellStyle name="Calcul 2 3 3 8 7" xfId="9155"/>
    <cellStyle name="Calcul 2 3 3 8 8" xfId="9156"/>
    <cellStyle name="Calcul 2 3 3 9" xfId="3845"/>
    <cellStyle name="Calcul 2 3 3 9 2" xfId="9157"/>
    <cellStyle name="Calcul 2 3 3 9 3" xfId="9158"/>
    <cellStyle name="Calcul 2 3 3 9 4" xfId="9159"/>
    <cellStyle name="Calcul 2 3 3 9 5" xfId="9160"/>
    <cellStyle name="Calcul 2 3 3 9 6" xfId="9161"/>
    <cellStyle name="Calcul 2 3 3 9 7" xfId="9162"/>
    <cellStyle name="Calcul 2 3 4" xfId="746"/>
    <cellStyle name="Calcul 2 3 4 10" xfId="9163"/>
    <cellStyle name="Calcul 2 3 4 2" xfId="3049"/>
    <cellStyle name="Calcul 2 3 4 2 2" xfId="3846"/>
    <cellStyle name="Calcul 2 3 4 2 2 2" xfId="9164"/>
    <cellStyle name="Calcul 2 3 4 2 2 3" xfId="9165"/>
    <cellStyle name="Calcul 2 3 4 2 2 4" xfId="9166"/>
    <cellStyle name="Calcul 2 3 4 2 2 5" xfId="9167"/>
    <cellStyle name="Calcul 2 3 4 2 2 6" xfId="9168"/>
    <cellStyle name="Calcul 2 3 4 2 2 7" xfId="9169"/>
    <cellStyle name="Calcul 2 3 4 2 3" xfId="9170"/>
    <cellStyle name="Calcul 2 3 4 2 4" xfId="9171"/>
    <cellStyle name="Calcul 2 3 4 2 5" xfId="9172"/>
    <cellStyle name="Calcul 2 3 4 2 6" xfId="9173"/>
    <cellStyle name="Calcul 2 3 4 3" xfId="2315"/>
    <cellStyle name="Calcul 2 3 4 3 2" xfId="3847"/>
    <cellStyle name="Calcul 2 3 4 3 2 2" xfId="9174"/>
    <cellStyle name="Calcul 2 3 4 3 2 3" xfId="9175"/>
    <cellStyle name="Calcul 2 3 4 3 2 4" xfId="9176"/>
    <cellStyle name="Calcul 2 3 4 3 2 5" xfId="9177"/>
    <cellStyle name="Calcul 2 3 4 3 2 6" xfId="9178"/>
    <cellStyle name="Calcul 2 3 4 3 2 7" xfId="9179"/>
    <cellStyle name="Calcul 2 3 4 3 3" xfId="9180"/>
    <cellStyle name="Calcul 2 3 4 3 4" xfId="9181"/>
    <cellStyle name="Calcul 2 3 4 3 5" xfId="9182"/>
    <cellStyle name="Calcul 2 3 4 3 6" xfId="9183"/>
    <cellStyle name="Calcul 2 3 4 4" xfId="3848"/>
    <cellStyle name="Calcul 2 3 4 4 2" xfId="9184"/>
    <cellStyle name="Calcul 2 3 4 4 3" xfId="9185"/>
    <cellStyle name="Calcul 2 3 4 4 4" xfId="9186"/>
    <cellStyle name="Calcul 2 3 4 4 5" xfId="9187"/>
    <cellStyle name="Calcul 2 3 4 4 6" xfId="9188"/>
    <cellStyle name="Calcul 2 3 4 4 7" xfId="9189"/>
    <cellStyle name="Calcul 2 3 4 5" xfId="3849"/>
    <cellStyle name="Calcul 2 3 4 5 2" xfId="9190"/>
    <cellStyle name="Calcul 2 3 4 5 3" xfId="9191"/>
    <cellStyle name="Calcul 2 3 4 5 4" xfId="9192"/>
    <cellStyle name="Calcul 2 3 4 5 5" xfId="9193"/>
    <cellStyle name="Calcul 2 3 4 5 6" xfId="9194"/>
    <cellStyle name="Calcul 2 3 4 5 7" xfId="9195"/>
    <cellStyle name="Calcul 2 3 4 6" xfId="9196"/>
    <cellStyle name="Calcul 2 3 4 7" xfId="9197"/>
    <cellStyle name="Calcul 2 3 4 8" xfId="9198"/>
    <cellStyle name="Calcul 2 3 4 9" xfId="9199"/>
    <cellStyle name="Calcul 2 3 5" xfId="2502"/>
    <cellStyle name="Calcul 2 3 5 2" xfId="9200"/>
    <cellStyle name="Calcul 2 3 5 3" xfId="9201"/>
    <cellStyle name="Calcul 2 3 5 4" xfId="9202"/>
    <cellStyle name="Calcul 2 3 5 5" xfId="9203"/>
    <cellStyle name="Calcul 2 3 5 6" xfId="9204"/>
    <cellStyle name="Calcul 2 3 5 7" xfId="9205"/>
    <cellStyle name="Calcul 2 3 5 8" xfId="9206"/>
    <cellStyle name="Calcul 2 3 5 9" xfId="9207"/>
    <cellStyle name="Calcul 2 3 6" xfId="1357"/>
    <cellStyle name="Calcul 2 3 6 2" xfId="9208"/>
    <cellStyle name="Calcul 2 3 6 3" xfId="9209"/>
    <cellStyle name="Calcul 2 3 6 4" xfId="9210"/>
    <cellStyle name="Calcul 2 3 6 5" xfId="9211"/>
    <cellStyle name="Calcul 2 3 6 6" xfId="9212"/>
    <cellStyle name="Calcul 2 3 6 7" xfId="9213"/>
    <cellStyle name="Calcul 2 3 6 8" xfId="9214"/>
    <cellStyle name="Calcul 2 3 7" xfId="3850"/>
    <cellStyle name="Calcul 2 3 7 2" xfId="9215"/>
    <cellStyle name="Calcul 2 3 7 3" xfId="9216"/>
    <cellStyle name="Calcul 2 3 7 4" xfId="9217"/>
    <cellStyle name="Calcul 2 3 7 5" xfId="9218"/>
    <cellStyle name="Calcul 2 3 7 6" xfId="9219"/>
    <cellStyle name="Calcul 2 3 7 7" xfId="9220"/>
    <cellStyle name="Calcul 2 3 8" xfId="9221"/>
    <cellStyle name="Calcul 2 3 9" xfId="9222"/>
    <cellStyle name="Calcul 2 4" xfId="84"/>
    <cellStyle name="Calcul 2 4 10" xfId="9223"/>
    <cellStyle name="Calcul 2 4 11" xfId="9224"/>
    <cellStyle name="Calcul 2 4 12" xfId="9225"/>
    <cellStyle name="Calcul 2 4 13" xfId="32467"/>
    <cellStyle name="Calcul 2 4 14" xfId="34511"/>
    <cellStyle name="Calcul 2 4 15" xfId="34777"/>
    <cellStyle name="Calcul 2 4 2" xfId="85"/>
    <cellStyle name="Calcul 2 4 2 10" xfId="9226"/>
    <cellStyle name="Calcul 2 4 2 11" xfId="9227"/>
    <cellStyle name="Calcul 2 4 2 12" xfId="9228"/>
    <cellStyle name="Calcul 2 4 2 13" xfId="9229"/>
    <cellStyle name="Calcul 2 4 2 14" xfId="9230"/>
    <cellStyle name="Calcul 2 4 2 15" xfId="32468"/>
    <cellStyle name="Calcul 2 4 2 16" xfId="34512"/>
    <cellStyle name="Calcul 2 4 2 17" xfId="34778"/>
    <cellStyle name="Calcul 2 4 2 2" xfId="86"/>
    <cellStyle name="Calcul 2 4 2 2 10" xfId="9231"/>
    <cellStyle name="Calcul 2 4 2 2 11" xfId="9232"/>
    <cellStyle name="Calcul 2 4 2 2 12" xfId="9233"/>
    <cellStyle name="Calcul 2 4 2 2 13" xfId="9234"/>
    <cellStyle name="Calcul 2 4 2 2 14" xfId="9235"/>
    <cellStyle name="Calcul 2 4 2 2 15" xfId="32768"/>
    <cellStyle name="Calcul 2 4 2 2 16" xfId="34563"/>
    <cellStyle name="Calcul 2 4 2 2 17" xfId="34779"/>
    <cellStyle name="Calcul 2 4 2 2 2" xfId="747"/>
    <cellStyle name="Calcul 2 4 2 2 2 10" xfId="9236"/>
    <cellStyle name="Calcul 2 4 2 2 2 11" xfId="33011"/>
    <cellStyle name="Calcul 2 4 2 2 2 12" xfId="34670"/>
    <cellStyle name="Calcul 2 4 2 2 2 2" xfId="3314"/>
    <cellStyle name="Calcul 2 4 2 2 2 2 2" xfId="3851"/>
    <cellStyle name="Calcul 2 4 2 2 2 2 2 2" xfId="9237"/>
    <cellStyle name="Calcul 2 4 2 2 2 2 2 3" xfId="9238"/>
    <cellStyle name="Calcul 2 4 2 2 2 2 2 4" xfId="9239"/>
    <cellStyle name="Calcul 2 4 2 2 2 2 2 5" xfId="9240"/>
    <cellStyle name="Calcul 2 4 2 2 2 2 2 6" xfId="9241"/>
    <cellStyle name="Calcul 2 4 2 2 2 2 2 7" xfId="9242"/>
    <cellStyle name="Calcul 2 4 2 2 2 2 3" xfId="9243"/>
    <cellStyle name="Calcul 2 4 2 2 2 2 4" xfId="9244"/>
    <cellStyle name="Calcul 2 4 2 2 2 2 5" xfId="9245"/>
    <cellStyle name="Calcul 2 4 2 2 2 2 6" xfId="9246"/>
    <cellStyle name="Calcul 2 4 2 2 2 3" xfId="2316"/>
    <cellStyle name="Calcul 2 4 2 2 2 3 2" xfId="3852"/>
    <cellStyle name="Calcul 2 4 2 2 2 3 2 2" xfId="9247"/>
    <cellStyle name="Calcul 2 4 2 2 2 3 2 3" xfId="9248"/>
    <cellStyle name="Calcul 2 4 2 2 2 3 2 4" xfId="9249"/>
    <cellStyle name="Calcul 2 4 2 2 2 3 2 5" xfId="9250"/>
    <cellStyle name="Calcul 2 4 2 2 2 3 2 6" xfId="9251"/>
    <cellStyle name="Calcul 2 4 2 2 2 3 2 7" xfId="9252"/>
    <cellStyle name="Calcul 2 4 2 2 2 3 3" xfId="9253"/>
    <cellStyle name="Calcul 2 4 2 2 2 3 4" xfId="9254"/>
    <cellStyle name="Calcul 2 4 2 2 2 3 5" xfId="9255"/>
    <cellStyle name="Calcul 2 4 2 2 2 3 6" xfId="9256"/>
    <cellStyle name="Calcul 2 4 2 2 2 4" xfId="3853"/>
    <cellStyle name="Calcul 2 4 2 2 2 4 2" xfId="9257"/>
    <cellStyle name="Calcul 2 4 2 2 2 4 3" xfId="9258"/>
    <cellStyle name="Calcul 2 4 2 2 2 4 4" xfId="9259"/>
    <cellStyle name="Calcul 2 4 2 2 2 4 5" xfId="9260"/>
    <cellStyle name="Calcul 2 4 2 2 2 4 6" xfId="9261"/>
    <cellStyle name="Calcul 2 4 2 2 2 4 7" xfId="9262"/>
    <cellStyle name="Calcul 2 4 2 2 2 5" xfId="3854"/>
    <cellStyle name="Calcul 2 4 2 2 2 5 2" xfId="9263"/>
    <cellStyle name="Calcul 2 4 2 2 2 5 3" xfId="9264"/>
    <cellStyle name="Calcul 2 4 2 2 2 5 4" xfId="9265"/>
    <cellStyle name="Calcul 2 4 2 2 2 5 5" xfId="9266"/>
    <cellStyle name="Calcul 2 4 2 2 2 5 6" xfId="9267"/>
    <cellStyle name="Calcul 2 4 2 2 2 5 7" xfId="9268"/>
    <cellStyle name="Calcul 2 4 2 2 2 6" xfId="9269"/>
    <cellStyle name="Calcul 2 4 2 2 2 7" xfId="9270"/>
    <cellStyle name="Calcul 2 4 2 2 2 8" xfId="9271"/>
    <cellStyle name="Calcul 2 4 2 2 2 9" xfId="9272"/>
    <cellStyle name="Calcul 2 4 2 2 3" xfId="748"/>
    <cellStyle name="Calcul 2 4 2 2 3 10" xfId="9273"/>
    <cellStyle name="Calcul 2 4 2 2 3 2" xfId="3581"/>
    <cellStyle name="Calcul 2 4 2 2 3 2 2" xfId="3855"/>
    <cellStyle name="Calcul 2 4 2 2 3 2 2 2" xfId="9274"/>
    <cellStyle name="Calcul 2 4 2 2 3 2 2 3" xfId="9275"/>
    <cellStyle name="Calcul 2 4 2 2 3 2 2 4" xfId="9276"/>
    <cellStyle name="Calcul 2 4 2 2 3 2 2 5" xfId="9277"/>
    <cellStyle name="Calcul 2 4 2 2 3 2 2 6" xfId="9278"/>
    <cellStyle name="Calcul 2 4 2 2 3 2 2 7" xfId="9279"/>
    <cellStyle name="Calcul 2 4 2 2 3 2 3" xfId="9280"/>
    <cellStyle name="Calcul 2 4 2 2 3 2 4" xfId="9281"/>
    <cellStyle name="Calcul 2 4 2 2 3 2 5" xfId="9282"/>
    <cellStyle name="Calcul 2 4 2 2 3 2 6" xfId="9283"/>
    <cellStyle name="Calcul 2 4 2 2 3 3" xfId="2317"/>
    <cellStyle name="Calcul 2 4 2 2 3 3 2" xfId="3856"/>
    <cellStyle name="Calcul 2 4 2 2 3 3 2 2" xfId="9284"/>
    <cellStyle name="Calcul 2 4 2 2 3 3 2 3" xfId="9285"/>
    <cellStyle name="Calcul 2 4 2 2 3 3 2 4" xfId="9286"/>
    <cellStyle name="Calcul 2 4 2 2 3 3 2 5" xfId="9287"/>
    <cellStyle name="Calcul 2 4 2 2 3 3 2 6" xfId="9288"/>
    <cellStyle name="Calcul 2 4 2 2 3 3 2 7" xfId="9289"/>
    <cellStyle name="Calcul 2 4 2 2 3 3 3" xfId="9290"/>
    <cellStyle name="Calcul 2 4 2 2 3 3 4" xfId="9291"/>
    <cellStyle name="Calcul 2 4 2 2 3 3 5" xfId="9292"/>
    <cellStyle name="Calcul 2 4 2 2 3 3 6" xfId="9293"/>
    <cellStyle name="Calcul 2 4 2 2 3 4" xfId="3857"/>
    <cellStyle name="Calcul 2 4 2 2 3 4 2" xfId="9294"/>
    <cellStyle name="Calcul 2 4 2 2 3 4 3" xfId="9295"/>
    <cellStyle name="Calcul 2 4 2 2 3 4 4" xfId="9296"/>
    <cellStyle name="Calcul 2 4 2 2 3 4 5" xfId="9297"/>
    <cellStyle name="Calcul 2 4 2 2 3 4 6" xfId="9298"/>
    <cellStyle name="Calcul 2 4 2 2 3 4 7" xfId="9299"/>
    <cellStyle name="Calcul 2 4 2 2 3 5" xfId="3858"/>
    <cellStyle name="Calcul 2 4 2 2 3 5 2" xfId="9300"/>
    <cellStyle name="Calcul 2 4 2 2 3 5 3" xfId="9301"/>
    <cellStyle name="Calcul 2 4 2 2 3 5 4" xfId="9302"/>
    <cellStyle name="Calcul 2 4 2 2 3 5 5" xfId="9303"/>
    <cellStyle name="Calcul 2 4 2 2 3 5 6" xfId="9304"/>
    <cellStyle name="Calcul 2 4 2 2 3 5 7" xfId="9305"/>
    <cellStyle name="Calcul 2 4 2 2 3 6" xfId="9306"/>
    <cellStyle name="Calcul 2 4 2 2 3 7" xfId="9307"/>
    <cellStyle name="Calcul 2 4 2 2 3 8" xfId="9308"/>
    <cellStyle name="Calcul 2 4 2 2 3 9" xfId="9309"/>
    <cellStyle name="Calcul 2 4 2 2 4" xfId="2766"/>
    <cellStyle name="Calcul 2 4 2 2 4 2" xfId="3859"/>
    <cellStyle name="Calcul 2 4 2 2 4 2 2" xfId="9310"/>
    <cellStyle name="Calcul 2 4 2 2 4 2 3" xfId="9311"/>
    <cellStyle name="Calcul 2 4 2 2 4 2 4" xfId="9312"/>
    <cellStyle name="Calcul 2 4 2 2 4 2 5" xfId="9313"/>
    <cellStyle name="Calcul 2 4 2 2 4 2 6" xfId="9314"/>
    <cellStyle name="Calcul 2 4 2 2 4 2 7" xfId="9315"/>
    <cellStyle name="Calcul 2 4 2 2 4 3" xfId="9316"/>
    <cellStyle name="Calcul 2 4 2 2 4 4" xfId="9317"/>
    <cellStyle name="Calcul 2 4 2 2 4 5" xfId="9318"/>
    <cellStyle name="Calcul 2 4 2 2 4 6" xfId="9319"/>
    <cellStyle name="Calcul 2 4 2 2 5" xfId="1622"/>
    <cellStyle name="Calcul 2 4 2 2 5 2" xfId="3860"/>
    <cellStyle name="Calcul 2 4 2 2 5 2 2" xfId="9320"/>
    <cellStyle name="Calcul 2 4 2 2 5 2 3" xfId="9321"/>
    <cellStyle name="Calcul 2 4 2 2 5 2 4" xfId="9322"/>
    <cellStyle name="Calcul 2 4 2 2 5 2 5" xfId="9323"/>
    <cellStyle name="Calcul 2 4 2 2 5 2 6" xfId="9324"/>
    <cellStyle name="Calcul 2 4 2 2 5 2 7" xfId="9325"/>
    <cellStyle name="Calcul 2 4 2 2 5 3" xfId="9326"/>
    <cellStyle name="Calcul 2 4 2 2 5 4" xfId="9327"/>
    <cellStyle name="Calcul 2 4 2 2 5 5" xfId="9328"/>
    <cellStyle name="Calcul 2 4 2 2 5 6" xfId="9329"/>
    <cellStyle name="Calcul 2 4 2 2 6" xfId="3861"/>
    <cellStyle name="Calcul 2 4 2 2 6 2" xfId="9330"/>
    <cellStyle name="Calcul 2 4 2 2 6 3" xfId="9331"/>
    <cellStyle name="Calcul 2 4 2 2 6 4" xfId="9332"/>
    <cellStyle name="Calcul 2 4 2 2 6 5" xfId="9333"/>
    <cellStyle name="Calcul 2 4 2 2 6 6" xfId="9334"/>
    <cellStyle name="Calcul 2 4 2 2 6 7" xfId="9335"/>
    <cellStyle name="Calcul 2 4 2 2 7" xfId="3862"/>
    <cellStyle name="Calcul 2 4 2 2 7 2" xfId="9336"/>
    <cellStyle name="Calcul 2 4 2 2 7 3" xfId="9337"/>
    <cellStyle name="Calcul 2 4 2 2 7 4" xfId="9338"/>
    <cellStyle name="Calcul 2 4 2 2 7 5" xfId="9339"/>
    <cellStyle name="Calcul 2 4 2 2 7 6" xfId="9340"/>
    <cellStyle name="Calcul 2 4 2 2 7 7" xfId="9341"/>
    <cellStyle name="Calcul 2 4 2 2 8" xfId="3863"/>
    <cellStyle name="Calcul 2 4 2 2 8 2" xfId="9342"/>
    <cellStyle name="Calcul 2 4 2 2 8 3" xfId="9343"/>
    <cellStyle name="Calcul 2 4 2 2 8 4" xfId="9344"/>
    <cellStyle name="Calcul 2 4 2 2 8 5" xfId="9345"/>
    <cellStyle name="Calcul 2 4 2 2 8 6" xfId="9346"/>
    <cellStyle name="Calcul 2 4 2 2 8 7" xfId="9347"/>
    <cellStyle name="Calcul 2 4 2 2 9" xfId="9348"/>
    <cellStyle name="Calcul 2 4 2 3" xfId="87"/>
    <cellStyle name="Calcul 2 4 2 3 10" xfId="9349"/>
    <cellStyle name="Calcul 2 4 2 3 11" xfId="9350"/>
    <cellStyle name="Calcul 2 4 2 3 12" xfId="9351"/>
    <cellStyle name="Calcul 2 4 2 3 13" xfId="9352"/>
    <cellStyle name="Calcul 2 4 2 3 14" xfId="9353"/>
    <cellStyle name="Calcul 2 4 2 3 15" xfId="32925"/>
    <cellStyle name="Calcul 2 4 2 3 16" xfId="34601"/>
    <cellStyle name="Calcul 2 4 2 3 17" xfId="34780"/>
    <cellStyle name="Calcul 2 4 2 3 2" xfId="749"/>
    <cellStyle name="Calcul 2 4 2 3 2 10" xfId="9354"/>
    <cellStyle name="Calcul 2 4 2 3 2 11" xfId="33012"/>
    <cellStyle name="Calcul 2 4 2 3 2 12" xfId="34671"/>
    <cellStyle name="Calcul 2 4 2 3 2 2" xfId="3315"/>
    <cellStyle name="Calcul 2 4 2 3 2 2 2" xfId="3864"/>
    <cellStyle name="Calcul 2 4 2 3 2 2 2 2" xfId="9355"/>
    <cellStyle name="Calcul 2 4 2 3 2 2 2 3" xfId="9356"/>
    <cellStyle name="Calcul 2 4 2 3 2 2 2 4" xfId="9357"/>
    <cellStyle name="Calcul 2 4 2 3 2 2 2 5" xfId="9358"/>
    <cellStyle name="Calcul 2 4 2 3 2 2 2 6" xfId="9359"/>
    <cellStyle name="Calcul 2 4 2 3 2 2 2 7" xfId="9360"/>
    <cellStyle name="Calcul 2 4 2 3 2 2 3" xfId="9361"/>
    <cellStyle name="Calcul 2 4 2 3 2 2 4" xfId="9362"/>
    <cellStyle name="Calcul 2 4 2 3 2 2 5" xfId="9363"/>
    <cellStyle name="Calcul 2 4 2 3 2 2 6" xfId="9364"/>
    <cellStyle name="Calcul 2 4 2 3 2 3" xfId="2318"/>
    <cellStyle name="Calcul 2 4 2 3 2 3 2" xfId="3865"/>
    <cellStyle name="Calcul 2 4 2 3 2 3 2 2" xfId="9365"/>
    <cellStyle name="Calcul 2 4 2 3 2 3 2 3" xfId="9366"/>
    <cellStyle name="Calcul 2 4 2 3 2 3 2 4" xfId="9367"/>
    <cellStyle name="Calcul 2 4 2 3 2 3 2 5" xfId="9368"/>
    <cellStyle name="Calcul 2 4 2 3 2 3 2 6" xfId="9369"/>
    <cellStyle name="Calcul 2 4 2 3 2 3 2 7" xfId="9370"/>
    <cellStyle name="Calcul 2 4 2 3 2 3 3" xfId="9371"/>
    <cellStyle name="Calcul 2 4 2 3 2 3 4" xfId="9372"/>
    <cellStyle name="Calcul 2 4 2 3 2 3 5" xfId="9373"/>
    <cellStyle name="Calcul 2 4 2 3 2 3 6" xfId="9374"/>
    <cellStyle name="Calcul 2 4 2 3 2 4" xfId="3866"/>
    <cellStyle name="Calcul 2 4 2 3 2 4 2" xfId="9375"/>
    <cellStyle name="Calcul 2 4 2 3 2 4 3" xfId="9376"/>
    <cellStyle name="Calcul 2 4 2 3 2 4 4" xfId="9377"/>
    <cellStyle name="Calcul 2 4 2 3 2 4 5" xfId="9378"/>
    <cellStyle name="Calcul 2 4 2 3 2 4 6" xfId="9379"/>
    <cellStyle name="Calcul 2 4 2 3 2 4 7" xfId="9380"/>
    <cellStyle name="Calcul 2 4 2 3 2 5" xfId="3867"/>
    <cellStyle name="Calcul 2 4 2 3 2 5 2" xfId="9381"/>
    <cellStyle name="Calcul 2 4 2 3 2 5 3" xfId="9382"/>
    <cellStyle name="Calcul 2 4 2 3 2 5 4" xfId="9383"/>
    <cellStyle name="Calcul 2 4 2 3 2 5 5" xfId="9384"/>
    <cellStyle name="Calcul 2 4 2 3 2 5 6" xfId="9385"/>
    <cellStyle name="Calcul 2 4 2 3 2 5 7" xfId="9386"/>
    <cellStyle name="Calcul 2 4 2 3 2 6" xfId="9387"/>
    <cellStyle name="Calcul 2 4 2 3 2 7" xfId="9388"/>
    <cellStyle name="Calcul 2 4 2 3 2 8" xfId="9389"/>
    <cellStyle name="Calcul 2 4 2 3 2 9" xfId="9390"/>
    <cellStyle name="Calcul 2 4 2 3 3" xfId="750"/>
    <cellStyle name="Calcul 2 4 2 3 3 10" xfId="9391"/>
    <cellStyle name="Calcul 2 4 2 3 3 2" xfId="3582"/>
    <cellStyle name="Calcul 2 4 2 3 3 2 2" xfId="3868"/>
    <cellStyle name="Calcul 2 4 2 3 3 2 2 2" xfId="9392"/>
    <cellStyle name="Calcul 2 4 2 3 3 2 2 3" xfId="9393"/>
    <cellStyle name="Calcul 2 4 2 3 3 2 2 4" xfId="9394"/>
    <cellStyle name="Calcul 2 4 2 3 3 2 2 5" xfId="9395"/>
    <cellStyle name="Calcul 2 4 2 3 3 2 2 6" xfId="9396"/>
    <cellStyle name="Calcul 2 4 2 3 3 2 2 7" xfId="9397"/>
    <cellStyle name="Calcul 2 4 2 3 3 2 3" xfId="9398"/>
    <cellStyle name="Calcul 2 4 2 3 3 2 4" xfId="9399"/>
    <cellStyle name="Calcul 2 4 2 3 3 2 5" xfId="9400"/>
    <cellStyle name="Calcul 2 4 2 3 3 2 6" xfId="9401"/>
    <cellStyle name="Calcul 2 4 2 3 3 3" xfId="2319"/>
    <cellStyle name="Calcul 2 4 2 3 3 3 2" xfId="3869"/>
    <cellStyle name="Calcul 2 4 2 3 3 3 2 2" xfId="9402"/>
    <cellStyle name="Calcul 2 4 2 3 3 3 2 3" xfId="9403"/>
    <cellStyle name="Calcul 2 4 2 3 3 3 2 4" xfId="9404"/>
    <cellStyle name="Calcul 2 4 2 3 3 3 2 5" xfId="9405"/>
    <cellStyle name="Calcul 2 4 2 3 3 3 2 6" xfId="9406"/>
    <cellStyle name="Calcul 2 4 2 3 3 3 2 7" xfId="9407"/>
    <cellStyle name="Calcul 2 4 2 3 3 3 3" xfId="9408"/>
    <cellStyle name="Calcul 2 4 2 3 3 3 4" xfId="9409"/>
    <cellStyle name="Calcul 2 4 2 3 3 3 5" xfId="9410"/>
    <cellStyle name="Calcul 2 4 2 3 3 3 6" xfId="9411"/>
    <cellStyle name="Calcul 2 4 2 3 3 4" xfId="3870"/>
    <cellStyle name="Calcul 2 4 2 3 3 4 2" xfId="9412"/>
    <cellStyle name="Calcul 2 4 2 3 3 4 3" xfId="9413"/>
    <cellStyle name="Calcul 2 4 2 3 3 4 4" xfId="9414"/>
    <cellStyle name="Calcul 2 4 2 3 3 4 5" xfId="9415"/>
    <cellStyle name="Calcul 2 4 2 3 3 4 6" xfId="9416"/>
    <cellStyle name="Calcul 2 4 2 3 3 4 7" xfId="9417"/>
    <cellStyle name="Calcul 2 4 2 3 3 5" xfId="3871"/>
    <cellStyle name="Calcul 2 4 2 3 3 5 2" xfId="9418"/>
    <cellStyle name="Calcul 2 4 2 3 3 5 3" xfId="9419"/>
    <cellStyle name="Calcul 2 4 2 3 3 5 4" xfId="9420"/>
    <cellStyle name="Calcul 2 4 2 3 3 5 5" xfId="9421"/>
    <cellStyle name="Calcul 2 4 2 3 3 5 6" xfId="9422"/>
    <cellStyle name="Calcul 2 4 2 3 3 5 7" xfId="9423"/>
    <cellStyle name="Calcul 2 4 2 3 3 6" xfId="9424"/>
    <cellStyle name="Calcul 2 4 2 3 3 7" xfId="9425"/>
    <cellStyle name="Calcul 2 4 2 3 3 8" xfId="9426"/>
    <cellStyle name="Calcul 2 4 2 3 3 9" xfId="9427"/>
    <cellStyle name="Calcul 2 4 2 3 4" xfId="2767"/>
    <cellStyle name="Calcul 2 4 2 3 4 2" xfId="3872"/>
    <cellStyle name="Calcul 2 4 2 3 4 2 2" xfId="9428"/>
    <cellStyle name="Calcul 2 4 2 3 4 2 3" xfId="9429"/>
    <cellStyle name="Calcul 2 4 2 3 4 2 4" xfId="9430"/>
    <cellStyle name="Calcul 2 4 2 3 4 2 5" xfId="9431"/>
    <cellStyle name="Calcul 2 4 2 3 4 2 6" xfId="9432"/>
    <cellStyle name="Calcul 2 4 2 3 4 2 7" xfId="9433"/>
    <cellStyle name="Calcul 2 4 2 3 4 3" xfId="9434"/>
    <cellStyle name="Calcul 2 4 2 3 4 4" xfId="9435"/>
    <cellStyle name="Calcul 2 4 2 3 4 5" xfId="9436"/>
    <cellStyle name="Calcul 2 4 2 3 4 6" xfId="9437"/>
    <cellStyle name="Calcul 2 4 2 3 5" xfId="1623"/>
    <cellStyle name="Calcul 2 4 2 3 5 2" xfId="3873"/>
    <cellStyle name="Calcul 2 4 2 3 5 2 2" xfId="9438"/>
    <cellStyle name="Calcul 2 4 2 3 5 2 3" xfId="9439"/>
    <cellStyle name="Calcul 2 4 2 3 5 2 4" xfId="9440"/>
    <cellStyle name="Calcul 2 4 2 3 5 2 5" xfId="9441"/>
    <cellStyle name="Calcul 2 4 2 3 5 2 6" xfId="9442"/>
    <cellStyle name="Calcul 2 4 2 3 5 2 7" xfId="9443"/>
    <cellStyle name="Calcul 2 4 2 3 5 3" xfId="9444"/>
    <cellStyle name="Calcul 2 4 2 3 5 4" xfId="9445"/>
    <cellStyle name="Calcul 2 4 2 3 5 5" xfId="9446"/>
    <cellStyle name="Calcul 2 4 2 3 5 6" xfId="9447"/>
    <cellStyle name="Calcul 2 4 2 3 6" xfId="3874"/>
    <cellStyle name="Calcul 2 4 2 3 6 2" xfId="9448"/>
    <cellStyle name="Calcul 2 4 2 3 6 3" xfId="9449"/>
    <cellStyle name="Calcul 2 4 2 3 6 4" xfId="9450"/>
    <cellStyle name="Calcul 2 4 2 3 6 5" xfId="9451"/>
    <cellStyle name="Calcul 2 4 2 3 6 6" xfId="9452"/>
    <cellStyle name="Calcul 2 4 2 3 6 7" xfId="9453"/>
    <cellStyle name="Calcul 2 4 2 3 7" xfId="3875"/>
    <cellStyle name="Calcul 2 4 2 3 7 2" xfId="9454"/>
    <cellStyle name="Calcul 2 4 2 3 7 3" xfId="9455"/>
    <cellStyle name="Calcul 2 4 2 3 7 4" xfId="9456"/>
    <cellStyle name="Calcul 2 4 2 3 7 5" xfId="9457"/>
    <cellStyle name="Calcul 2 4 2 3 7 6" xfId="9458"/>
    <cellStyle name="Calcul 2 4 2 3 7 7" xfId="9459"/>
    <cellStyle name="Calcul 2 4 2 3 8" xfId="3876"/>
    <cellStyle name="Calcul 2 4 2 3 8 2" xfId="9460"/>
    <cellStyle name="Calcul 2 4 2 3 8 3" xfId="9461"/>
    <cellStyle name="Calcul 2 4 2 3 8 4" xfId="9462"/>
    <cellStyle name="Calcul 2 4 2 3 8 5" xfId="9463"/>
    <cellStyle name="Calcul 2 4 2 3 8 6" xfId="9464"/>
    <cellStyle name="Calcul 2 4 2 3 8 7" xfId="9465"/>
    <cellStyle name="Calcul 2 4 2 3 9" xfId="9466"/>
    <cellStyle name="Calcul 2 4 2 4" xfId="88"/>
    <cellStyle name="Calcul 2 4 2 4 10" xfId="9467"/>
    <cellStyle name="Calcul 2 4 2 4 11" xfId="9468"/>
    <cellStyle name="Calcul 2 4 2 4 12" xfId="9469"/>
    <cellStyle name="Calcul 2 4 2 4 13" xfId="9470"/>
    <cellStyle name="Calcul 2 4 2 4 14" xfId="9471"/>
    <cellStyle name="Calcul 2 4 2 4 15" xfId="32683"/>
    <cellStyle name="Calcul 2 4 2 4 16" xfId="34553"/>
    <cellStyle name="Calcul 2 4 2 4 17" xfId="34781"/>
    <cellStyle name="Calcul 2 4 2 4 2" xfId="751"/>
    <cellStyle name="Calcul 2 4 2 4 2 10" xfId="9472"/>
    <cellStyle name="Calcul 2 4 2 4 2 11" xfId="33013"/>
    <cellStyle name="Calcul 2 4 2 4 2 12" xfId="34672"/>
    <cellStyle name="Calcul 2 4 2 4 2 2" xfId="3316"/>
    <cellStyle name="Calcul 2 4 2 4 2 2 2" xfId="3877"/>
    <cellStyle name="Calcul 2 4 2 4 2 2 2 2" xfId="9473"/>
    <cellStyle name="Calcul 2 4 2 4 2 2 2 3" xfId="9474"/>
    <cellStyle name="Calcul 2 4 2 4 2 2 2 4" xfId="9475"/>
    <cellStyle name="Calcul 2 4 2 4 2 2 2 5" xfId="9476"/>
    <cellStyle name="Calcul 2 4 2 4 2 2 2 6" xfId="9477"/>
    <cellStyle name="Calcul 2 4 2 4 2 2 2 7" xfId="9478"/>
    <cellStyle name="Calcul 2 4 2 4 2 2 3" xfId="9479"/>
    <cellStyle name="Calcul 2 4 2 4 2 2 4" xfId="9480"/>
    <cellStyle name="Calcul 2 4 2 4 2 2 5" xfId="9481"/>
    <cellStyle name="Calcul 2 4 2 4 2 2 6" xfId="9482"/>
    <cellStyle name="Calcul 2 4 2 4 2 3" xfId="2320"/>
    <cellStyle name="Calcul 2 4 2 4 2 3 2" xfId="3878"/>
    <cellStyle name="Calcul 2 4 2 4 2 3 2 2" xfId="9483"/>
    <cellStyle name="Calcul 2 4 2 4 2 3 2 3" xfId="9484"/>
    <cellStyle name="Calcul 2 4 2 4 2 3 2 4" xfId="9485"/>
    <cellStyle name="Calcul 2 4 2 4 2 3 2 5" xfId="9486"/>
    <cellStyle name="Calcul 2 4 2 4 2 3 2 6" xfId="9487"/>
    <cellStyle name="Calcul 2 4 2 4 2 3 2 7" xfId="9488"/>
    <cellStyle name="Calcul 2 4 2 4 2 3 3" xfId="9489"/>
    <cellStyle name="Calcul 2 4 2 4 2 3 4" xfId="9490"/>
    <cellStyle name="Calcul 2 4 2 4 2 3 5" xfId="9491"/>
    <cellStyle name="Calcul 2 4 2 4 2 3 6" xfId="9492"/>
    <cellStyle name="Calcul 2 4 2 4 2 4" xfId="3879"/>
    <cellStyle name="Calcul 2 4 2 4 2 4 2" xfId="9493"/>
    <cellStyle name="Calcul 2 4 2 4 2 4 3" xfId="9494"/>
    <cellStyle name="Calcul 2 4 2 4 2 4 4" xfId="9495"/>
    <cellStyle name="Calcul 2 4 2 4 2 4 5" xfId="9496"/>
    <cellStyle name="Calcul 2 4 2 4 2 4 6" xfId="9497"/>
    <cellStyle name="Calcul 2 4 2 4 2 4 7" xfId="9498"/>
    <cellStyle name="Calcul 2 4 2 4 2 5" xfId="3880"/>
    <cellStyle name="Calcul 2 4 2 4 2 5 2" xfId="9499"/>
    <cellStyle name="Calcul 2 4 2 4 2 5 3" xfId="9500"/>
    <cellStyle name="Calcul 2 4 2 4 2 5 4" xfId="9501"/>
    <cellStyle name="Calcul 2 4 2 4 2 5 5" xfId="9502"/>
    <cellStyle name="Calcul 2 4 2 4 2 5 6" xfId="9503"/>
    <cellStyle name="Calcul 2 4 2 4 2 5 7" xfId="9504"/>
    <cellStyle name="Calcul 2 4 2 4 2 6" xfId="9505"/>
    <cellStyle name="Calcul 2 4 2 4 2 7" xfId="9506"/>
    <cellStyle name="Calcul 2 4 2 4 2 8" xfId="9507"/>
    <cellStyle name="Calcul 2 4 2 4 2 9" xfId="9508"/>
    <cellStyle name="Calcul 2 4 2 4 3" xfId="752"/>
    <cellStyle name="Calcul 2 4 2 4 3 10" xfId="9509"/>
    <cellStyle name="Calcul 2 4 2 4 3 2" xfId="3583"/>
    <cellStyle name="Calcul 2 4 2 4 3 2 2" xfId="3881"/>
    <cellStyle name="Calcul 2 4 2 4 3 2 2 2" xfId="9510"/>
    <cellStyle name="Calcul 2 4 2 4 3 2 2 3" xfId="9511"/>
    <cellStyle name="Calcul 2 4 2 4 3 2 2 4" xfId="9512"/>
    <cellStyle name="Calcul 2 4 2 4 3 2 2 5" xfId="9513"/>
    <cellStyle name="Calcul 2 4 2 4 3 2 2 6" xfId="9514"/>
    <cellStyle name="Calcul 2 4 2 4 3 2 2 7" xfId="9515"/>
    <cellStyle name="Calcul 2 4 2 4 3 2 3" xfId="9516"/>
    <cellStyle name="Calcul 2 4 2 4 3 2 4" xfId="9517"/>
    <cellStyle name="Calcul 2 4 2 4 3 2 5" xfId="9518"/>
    <cellStyle name="Calcul 2 4 2 4 3 2 6" xfId="9519"/>
    <cellStyle name="Calcul 2 4 2 4 3 3" xfId="2321"/>
    <cellStyle name="Calcul 2 4 2 4 3 3 2" xfId="3882"/>
    <cellStyle name="Calcul 2 4 2 4 3 3 2 2" xfId="9520"/>
    <cellStyle name="Calcul 2 4 2 4 3 3 2 3" xfId="9521"/>
    <cellStyle name="Calcul 2 4 2 4 3 3 2 4" xfId="9522"/>
    <cellStyle name="Calcul 2 4 2 4 3 3 2 5" xfId="9523"/>
    <cellStyle name="Calcul 2 4 2 4 3 3 2 6" xfId="9524"/>
    <cellStyle name="Calcul 2 4 2 4 3 3 2 7" xfId="9525"/>
    <cellStyle name="Calcul 2 4 2 4 3 3 3" xfId="9526"/>
    <cellStyle name="Calcul 2 4 2 4 3 3 4" xfId="9527"/>
    <cellStyle name="Calcul 2 4 2 4 3 3 5" xfId="9528"/>
    <cellStyle name="Calcul 2 4 2 4 3 3 6" xfId="9529"/>
    <cellStyle name="Calcul 2 4 2 4 3 4" xfId="3883"/>
    <cellStyle name="Calcul 2 4 2 4 3 4 2" xfId="9530"/>
    <cellStyle name="Calcul 2 4 2 4 3 4 3" xfId="9531"/>
    <cellStyle name="Calcul 2 4 2 4 3 4 4" xfId="9532"/>
    <cellStyle name="Calcul 2 4 2 4 3 4 5" xfId="9533"/>
    <cellStyle name="Calcul 2 4 2 4 3 4 6" xfId="9534"/>
    <cellStyle name="Calcul 2 4 2 4 3 4 7" xfId="9535"/>
    <cellStyle name="Calcul 2 4 2 4 3 5" xfId="3884"/>
    <cellStyle name="Calcul 2 4 2 4 3 5 2" xfId="9536"/>
    <cellStyle name="Calcul 2 4 2 4 3 5 3" xfId="9537"/>
    <cellStyle name="Calcul 2 4 2 4 3 5 4" xfId="9538"/>
    <cellStyle name="Calcul 2 4 2 4 3 5 5" xfId="9539"/>
    <cellStyle name="Calcul 2 4 2 4 3 5 6" xfId="9540"/>
    <cellStyle name="Calcul 2 4 2 4 3 5 7" xfId="9541"/>
    <cellStyle name="Calcul 2 4 2 4 3 6" xfId="9542"/>
    <cellStyle name="Calcul 2 4 2 4 3 7" xfId="9543"/>
    <cellStyle name="Calcul 2 4 2 4 3 8" xfId="9544"/>
    <cellStyle name="Calcul 2 4 2 4 3 9" xfId="9545"/>
    <cellStyle name="Calcul 2 4 2 4 4" xfId="2768"/>
    <cellStyle name="Calcul 2 4 2 4 4 2" xfId="3885"/>
    <cellStyle name="Calcul 2 4 2 4 4 2 2" xfId="9546"/>
    <cellStyle name="Calcul 2 4 2 4 4 2 3" xfId="9547"/>
    <cellStyle name="Calcul 2 4 2 4 4 2 4" xfId="9548"/>
    <cellStyle name="Calcul 2 4 2 4 4 2 5" xfId="9549"/>
    <cellStyle name="Calcul 2 4 2 4 4 2 6" xfId="9550"/>
    <cellStyle name="Calcul 2 4 2 4 4 2 7" xfId="9551"/>
    <cellStyle name="Calcul 2 4 2 4 4 3" xfId="9552"/>
    <cellStyle name="Calcul 2 4 2 4 4 4" xfId="9553"/>
    <cellStyle name="Calcul 2 4 2 4 4 5" xfId="9554"/>
    <cellStyle name="Calcul 2 4 2 4 4 6" xfId="9555"/>
    <cellStyle name="Calcul 2 4 2 4 5" xfId="1624"/>
    <cellStyle name="Calcul 2 4 2 4 5 2" xfId="3886"/>
    <cellStyle name="Calcul 2 4 2 4 5 2 2" xfId="9556"/>
    <cellStyle name="Calcul 2 4 2 4 5 2 3" xfId="9557"/>
    <cellStyle name="Calcul 2 4 2 4 5 2 4" xfId="9558"/>
    <cellStyle name="Calcul 2 4 2 4 5 2 5" xfId="9559"/>
    <cellStyle name="Calcul 2 4 2 4 5 2 6" xfId="9560"/>
    <cellStyle name="Calcul 2 4 2 4 5 2 7" xfId="9561"/>
    <cellStyle name="Calcul 2 4 2 4 5 3" xfId="9562"/>
    <cellStyle name="Calcul 2 4 2 4 5 4" xfId="9563"/>
    <cellStyle name="Calcul 2 4 2 4 5 5" xfId="9564"/>
    <cellStyle name="Calcul 2 4 2 4 5 6" xfId="9565"/>
    <cellStyle name="Calcul 2 4 2 4 6" xfId="3887"/>
    <cellStyle name="Calcul 2 4 2 4 6 2" xfId="9566"/>
    <cellStyle name="Calcul 2 4 2 4 6 3" xfId="9567"/>
    <cellStyle name="Calcul 2 4 2 4 6 4" xfId="9568"/>
    <cellStyle name="Calcul 2 4 2 4 6 5" xfId="9569"/>
    <cellStyle name="Calcul 2 4 2 4 6 6" xfId="9570"/>
    <cellStyle name="Calcul 2 4 2 4 6 7" xfId="9571"/>
    <cellStyle name="Calcul 2 4 2 4 7" xfId="3888"/>
    <cellStyle name="Calcul 2 4 2 4 7 2" xfId="9572"/>
    <cellStyle name="Calcul 2 4 2 4 7 3" xfId="9573"/>
    <cellStyle name="Calcul 2 4 2 4 7 4" xfId="9574"/>
    <cellStyle name="Calcul 2 4 2 4 7 5" xfId="9575"/>
    <cellStyle name="Calcul 2 4 2 4 7 6" xfId="9576"/>
    <cellStyle name="Calcul 2 4 2 4 7 7" xfId="9577"/>
    <cellStyle name="Calcul 2 4 2 4 8" xfId="3889"/>
    <cellStyle name="Calcul 2 4 2 4 8 2" xfId="9578"/>
    <cellStyle name="Calcul 2 4 2 4 8 3" xfId="9579"/>
    <cellStyle name="Calcul 2 4 2 4 8 4" xfId="9580"/>
    <cellStyle name="Calcul 2 4 2 4 8 5" xfId="9581"/>
    <cellStyle name="Calcul 2 4 2 4 8 6" xfId="9582"/>
    <cellStyle name="Calcul 2 4 2 4 8 7" xfId="9583"/>
    <cellStyle name="Calcul 2 4 2 4 9" xfId="9584"/>
    <cellStyle name="Calcul 2 4 2 5" xfId="89"/>
    <cellStyle name="Calcul 2 4 2 5 10" xfId="9585"/>
    <cellStyle name="Calcul 2 4 2 5 11" xfId="9586"/>
    <cellStyle name="Calcul 2 4 2 5 12" xfId="9587"/>
    <cellStyle name="Calcul 2 4 2 5 13" xfId="9588"/>
    <cellStyle name="Calcul 2 4 2 5 14" xfId="9589"/>
    <cellStyle name="Calcul 2 4 2 5 15" xfId="32966"/>
    <cellStyle name="Calcul 2 4 2 5 16" xfId="34642"/>
    <cellStyle name="Calcul 2 4 2 5 17" xfId="34782"/>
    <cellStyle name="Calcul 2 4 2 5 2" xfId="753"/>
    <cellStyle name="Calcul 2 4 2 5 2 10" xfId="9590"/>
    <cellStyle name="Calcul 2 4 2 5 2 2" xfId="3317"/>
    <cellStyle name="Calcul 2 4 2 5 2 2 2" xfId="3890"/>
    <cellStyle name="Calcul 2 4 2 5 2 2 2 2" xfId="9591"/>
    <cellStyle name="Calcul 2 4 2 5 2 2 2 3" xfId="9592"/>
    <cellStyle name="Calcul 2 4 2 5 2 2 2 4" xfId="9593"/>
    <cellStyle name="Calcul 2 4 2 5 2 2 2 5" xfId="9594"/>
    <cellStyle name="Calcul 2 4 2 5 2 2 2 6" xfId="9595"/>
    <cellStyle name="Calcul 2 4 2 5 2 2 2 7" xfId="9596"/>
    <cellStyle name="Calcul 2 4 2 5 2 2 3" xfId="9597"/>
    <cellStyle name="Calcul 2 4 2 5 2 2 4" xfId="9598"/>
    <cellStyle name="Calcul 2 4 2 5 2 2 5" xfId="9599"/>
    <cellStyle name="Calcul 2 4 2 5 2 2 6" xfId="9600"/>
    <cellStyle name="Calcul 2 4 2 5 2 3" xfId="2322"/>
    <cellStyle name="Calcul 2 4 2 5 2 3 2" xfId="3891"/>
    <cellStyle name="Calcul 2 4 2 5 2 3 2 2" xfId="9601"/>
    <cellStyle name="Calcul 2 4 2 5 2 3 2 3" xfId="9602"/>
    <cellStyle name="Calcul 2 4 2 5 2 3 2 4" xfId="9603"/>
    <cellStyle name="Calcul 2 4 2 5 2 3 2 5" xfId="9604"/>
    <cellStyle name="Calcul 2 4 2 5 2 3 2 6" xfId="9605"/>
    <cellStyle name="Calcul 2 4 2 5 2 3 2 7" xfId="9606"/>
    <cellStyle name="Calcul 2 4 2 5 2 3 3" xfId="9607"/>
    <cellStyle name="Calcul 2 4 2 5 2 3 4" xfId="9608"/>
    <cellStyle name="Calcul 2 4 2 5 2 3 5" xfId="9609"/>
    <cellStyle name="Calcul 2 4 2 5 2 3 6" xfId="9610"/>
    <cellStyle name="Calcul 2 4 2 5 2 4" xfId="3892"/>
    <cellStyle name="Calcul 2 4 2 5 2 4 2" xfId="9611"/>
    <cellStyle name="Calcul 2 4 2 5 2 4 3" xfId="9612"/>
    <cellStyle name="Calcul 2 4 2 5 2 4 4" xfId="9613"/>
    <cellStyle name="Calcul 2 4 2 5 2 4 5" xfId="9614"/>
    <cellStyle name="Calcul 2 4 2 5 2 4 6" xfId="9615"/>
    <cellStyle name="Calcul 2 4 2 5 2 4 7" xfId="9616"/>
    <cellStyle name="Calcul 2 4 2 5 2 5" xfId="3893"/>
    <cellStyle name="Calcul 2 4 2 5 2 5 2" xfId="9617"/>
    <cellStyle name="Calcul 2 4 2 5 2 5 3" xfId="9618"/>
    <cellStyle name="Calcul 2 4 2 5 2 5 4" xfId="9619"/>
    <cellStyle name="Calcul 2 4 2 5 2 5 5" xfId="9620"/>
    <cellStyle name="Calcul 2 4 2 5 2 5 6" xfId="9621"/>
    <cellStyle name="Calcul 2 4 2 5 2 5 7" xfId="9622"/>
    <cellStyle name="Calcul 2 4 2 5 2 6" xfId="9623"/>
    <cellStyle name="Calcul 2 4 2 5 2 7" xfId="9624"/>
    <cellStyle name="Calcul 2 4 2 5 2 8" xfId="9625"/>
    <cellStyle name="Calcul 2 4 2 5 2 9" xfId="9626"/>
    <cellStyle name="Calcul 2 4 2 5 3" xfId="754"/>
    <cellStyle name="Calcul 2 4 2 5 3 10" xfId="9627"/>
    <cellStyle name="Calcul 2 4 2 5 3 2" xfId="3584"/>
    <cellStyle name="Calcul 2 4 2 5 3 2 2" xfId="3894"/>
    <cellStyle name="Calcul 2 4 2 5 3 2 2 2" xfId="9628"/>
    <cellStyle name="Calcul 2 4 2 5 3 2 2 3" xfId="9629"/>
    <cellStyle name="Calcul 2 4 2 5 3 2 2 4" xfId="9630"/>
    <cellStyle name="Calcul 2 4 2 5 3 2 2 5" xfId="9631"/>
    <cellStyle name="Calcul 2 4 2 5 3 2 2 6" xfId="9632"/>
    <cellStyle name="Calcul 2 4 2 5 3 2 2 7" xfId="9633"/>
    <cellStyle name="Calcul 2 4 2 5 3 2 3" xfId="9634"/>
    <cellStyle name="Calcul 2 4 2 5 3 2 4" xfId="9635"/>
    <cellStyle name="Calcul 2 4 2 5 3 2 5" xfId="9636"/>
    <cellStyle name="Calcul 2 4 2 5 3 2 6" xfId="9637"/>
    <cellStyle name="Calcul 2 4 2 5 3 3" xfId="2323"/>
    <cellStyle name="Calcul 2 4 2 5 3 3 2" xfId="3895"/>
    <cellStyle name="Calcul 2 4 2 5 3 3 2 2" xfId="9638"/>
    <cellStyle name="Calcul 2 4 2 5 3 3 2 3" xfId="9639"/>
    <cellStyle name="Calcul 2 4 2 5 3 3 2 4" xfId="9640"/>
    <cellStyle name="Calcul 2 4 2 5 3 3 2 5" xfId="9641"/>
    <cellStyle name="Calcul 2 4 2 5 3 3 2 6" xfId="9642"/>
    <cellStyle name="Calcul 2 4 2 5 3 3 2 7" xfId="9643"/>
    <cellStyle name="Calcul 2 4 2 5 3 3 3" xfId="9644"/>
    <cellStyle name="Calcul 2 4 2 5 3 3 4" xfId="9645"/>
    <cellStyle name="Calcul 2 4 2 5 3 3 5" xfId="9646"/>
    <cellStyle name="Calcul 2 4 2 5 3 3 6" xfId="9647"/>
    <cellStyle name="Calcul 2 4 2 5 3 4" xfId="3896"/>
    <cellStyle name="Calcul 2 4 2 5 3 4 2" xfId="9648"/>
    <cellStyle name="Calcul 2 4 2 5 3 4 3" xfId="9649"/>
    <cellStyle name="Calcul 2 4 2 5 3 4 4" xfId="9650"/>
    <cellStyle name="Calcul 2 4 2 5 3 4 5" xfId="9651"/>
    <cellStyle name="Calcul 2 4 2 5 3 4 6" xfId="9652"/>
    <cellStyle name="Calcul 2 4 2 5 3 4 7" xfId="9653"/>
    <cellStyle name="Calcul 2 4 2 5 3 5" xfId="3897"/>
    <cellStyle name="Calcul 2 4 2 5 3 5 2" xfId="9654"/>
    <cellStyle name="Calcul 2 4 2 5 3 5 3" xfId="9655"/>
    <cellStyle name="Calcul 2 4 2 5 3 5 4" xfId="9656"/>
    <cellStyle name="Calcul 2 4 2 5 3 5 5" xfId="9657"/>
    <cellStyle name="Calcul 2 4 2 5 3 5 6" xfId="9658"/>
    <cellStyle name="Calcul 2 4 2 5 3 5 7" xfId="9659"/>
    <cellStyle name="Calcul 2 4 2 5 3 6" xfId="9660"/>
    <cellStyle name="Calcul 2 4 2 5 3 7" xfId="9661"/>
    <cellStyle name="Calcul 2 4 2 5 3 8" xfId="9662"/>
    <cellStyle name="Calcul 2 4 2 5 3 9" xfId="9663"/>
    <cellStyle name="Calcul 2 4 2 5 4" xfId="2769"/>
    <cellStyle name="Calcul 2 4 2 5 4 2" xfId="3898"/>
    <cellStyle name="Calcul 2 4 2 5 4 2 2" xfId="9664"/>
    <cellStyle name="Calcul 2 4 2 5 4 2 3" xfId="9665"/>
    <cellStyle name="Calcul 2 4 2 5 4 2 4" xfId="9666"/>
    <cellStyle name="Calcul 2 4 2 5 4 2 5" xfId="9667"/>
    <cellStyle name="Calcul 2 4 2 5 4 2 6" xfId="9668"/>
    <cellStyle name="Calcul 2 4 2 5 4 2 7" xfId="9669"/>
    <cellStyle name="Calcul 2 4 2 5 4 3" xfId="9670"/>
    <cellStyle name="Calcul 2 4 2 5 4 4" xfId="9671"/>
    <cellStyle name="Calcul 2 4 2 5 4 5" xfId="9672"/>
    <cellStyle name="Calcul 2 4 2 5 4 6" xfId="9673"/>
    <cellStyle name="Calcul 2 4 2 5 5" xfId="1625"/>
    <cellStyle name="Calcul 2 4 2 5 5 2" xfId="3899"/>
    <cellStyle name="Calcul 2 4 2 5 5 2 2" xfId="9674"/>
    <cellStyle name="Calcul 2 4 2 5 5 2 3" xfId="9675"/>
    <cellStyle name="Calcul 2 4 2 5 5 2 4" xfId="9676"/>
    <cellStyle name="Calcul 2 4 2 5 5 2 5" xfId="9677"/>
    <cellStyle name="Calcul 2 4 2 5 5 2 6" xfId="9678"/>
    <cellStyle name="Calcul 2 4 2 5 5 2 7" xfId="9679"/>
    <cellStyle name="Calcul 2 4 2 5 5 3" xfId="9680"/>
    <cellStyle name="Calcul 2 4 2 5 5 4" xfId="9681"/>
    <cellStyle name="Calcul 2 4 2 5 5 5" xfId="9682"/>
    <cellStyle name="Calcul 2 4 2 5 5 6" xfId="9683"/>
    <cellStyle name="Calcul 2 4 2 5 6" xfId="3900"/>
    <cellStyle name="Calcul 2 4 2 5 6 2" xfId="9684"/>
    <cellStyle name="Calcul 2 4 2 5 6 3" xfId="9685"/>
    <cellStyle name="Calcul 2 4 2 5 6 4" xfId="9686"/>
    <cellStyle name="Calcul 2 4 2 5 6 5" xfId="9687"/>
    <cellStyle name="Calcul 2 4 2 5 6 6" xfId="9688"/>
    <cellStyle name="Calcul 2 4 2 5 6 7" xfId="9689"/>
    <cellStyle name="Calcul 2 4 2 5 7" xfId="3901"/>
    <cellStyle name="Calcul 2 4 2 5 7 2" xfId="9690"/>
    <cellStyle name="Calcul 2 4 2 5 7 3" xfId="9691"/>
    <cellStyle name="Calcul 2 4 2 5 7 4" xfId="9692"/>
    <cellStyle name="Calcul 2 4 2 5 7 5" xfId="9693"/>
    <cellStyle name="Calcul 2 4 2 5 7 6" xfId="9694"/>
    <cellStyle name="Calcul 2 4 2 5 7 7" xfId="9695"/>
    <cellStyle name="Calcul 2 4 2 5 8" xfId="3902"/>
    <cellStyle name="Calcul 2 4 2 5 8 2" xfId="9696"/>
    <cellStyle name="Calcul 2 4 2 5 8 3" xfId="9697"/>
    <cellStyle name="Calcul 2 4 2 5 8 4" xfId="9698"/>
    <cellStyle name="Calcul 2 4 2 5 8 5" xfId="9699"/>
    <cellStyle name="Calcul 2 4 2 5 8 6" xfId="9700"/>
    <cellStyle name="Calcul 2 4 2 5 8 7" xfId="9701"/>
    <cellStyle name="Calcul 2 4 2 5 9" xfId="9702"/>
    <cellStyle name="Calcul 2 4 2 6" xfId="755"/>
    <cellStyle name="Calcul 2 4 2 6 10" xfId="9703"/>
    <cellStyle name="Calcul 2 4 2 6 2" xfId="3143"/>
    <cellStyle name="Calcul 2 4 2 6 2 2" xfId="3903"/>
    <cellStyle name="Calcul 2 4 2 6 2 2 2" xfId="9704"/>
    <cellStyle name="Calcul 2 4 2 6 2 2 3" xfId="9705"/>
    <cellStyle name="Calcul 2 4 2 6 2 2 4" xfId="9706"/>
    <cellStyle name="Calcul 2 4 2 6 2 2 5" xfId="9707"/>
    <cellStyle name="Calcul 2 4 2 6 2 2 6" xfId="9708"/>
    <cellStyle name="Calcul 2 4 2 6 2 2 7" xfId="9709"/>
    <cellStyle name="Calcul 2 4 2 6 2 3" xfId="9710"/>
    <cellStyle name="Calcul 2 4 2 6 2 4" xfId="9711"/>
    <cellStyle name="Calcul 2 4 2 6 2 5" xfId="9712"/>
    <cellStyle name="Calcul 2 4 2 6 2 6" xfId="9713"/>
    <cellStyle name="Calcul 2 4 2 6 3" xfId="2324"/>
    <cellStyle name="Calcul 2 4 2 6 3 2" xfId="3904"/>
    <cellStyle name="Calcul 2 4 2 6 3 2 2" xfId="9714"/>
    <cellStyle name="Calcul 2 4 2 6 3 2 3" xfId="9715"/>
    <cellStyle name="Calcul 2 4 2 6 3 2 4" xfId="9716"/>
    <cellStyle name="Calcul 2 4 2 6 3 2 5" xfId="9717"/>
    <cellStyle name="Calcul 2 4 2 6 3 2 6" xfId="9718"/>
    <cellStyle name="Calcul 2 4 2 6 3 2 7" xfId="9719"/>
    <cellStyle name="Calcul 2 4 2 6 3 3" xfId="9720"/>
    <cellStyle name="Calcul 2 4 2 6 3 4" xfId="9721"/>
    <cellStyle name="Calcul 2 4 2 6 3 5" xfId="9722"/>
    <cellStyle name="Calcul 2 4 2 6 3 6" xfId="9723"/>
    <cellStyle name="Calcul 2 4 2 6 4" xfId="3905"/>
    <cellStyle name="Calcul 2 4 2 6 4 2" xfId="9724"/>
    <cellStyle name="Calcul 2 4 2 6 4 3" xfId="9725"/>
    <cellStyle name="Calcul 2 4 2 6 4 4" xfId="9726"/>
    <cellStyle name="Calcul 2 4 2 6 4 5" xfId="9727"/>
    <cellStyle name="Calcul 2 4 2 6 4 6" xfId="9728"/>
    <cellStyle name="Calcul 2 4 2 6 4 7" xfId="9729"/>
    <cellStyle name="Calcul 2 4 2 6 5" xfId="3906"/>
    <cellStyle name="Calcul 2 4 2 6 5 2" xfId="9730"/>
    <cellStyle name="Calcul 2 4 2 6 5 3" xfId="9731"/>
    <cellStyle name="Calcul 2 4 2 6 5 4" xfId="9732"/>
    <cellStyle name="Calcul 2 4 2 6 5 5" xfId="9733"/>
    <cellStyle name="Calcul 2 4 2 6 5 6" xfId="9734"/>
    <cellStyle name="Calcul 2 4 2 6 5 7" xfId="9735"/>
    <cellStyle name="Calcul 2 4 2 6 6" xfId="9736"/>
    <cellStyle name="Calcul 2 4 2 6 7" xfId="9737"/>
    <cellStyle name="Calcul 2 4 2 6 8" xfId="9738"/>
    <cellStyle name="Calcul 2 4 2 6 9" xfId="9739"/>
    <cellStyle name="Calcul 2 4 2 7" xfId="2596"/>
    <cellStyle name="Calcul 2 4 2 7 2" xfId="9740"/>
    <cellStyle name="Calcul 2 4 2 7 3" xfId="9741"/>
    <cellStyle name="Calcul 2 4 2 7 4" xfId="9742"/>
    <cellStyle name="Calcul 2 4 2 7 5" xfId="9743"/>
    <cellStyle name="Calcul 2 4 2 7 6" xfId="9744"/>
    <cellStyle name="Calcul 2 4 2 7 7" xfId="9745"/>
    <cellStyle name="Calcul 2 4 2 7 8" xfId="9746"/>
    <cellStyle name="Calcul 2 4 2 7 9" xfId="9747"/>
    <cellStyle name="Calcul 2 4 2 8" xfId="1451"/>
    <cellStyle name="Calcul 2 4 2 8 2" xfId="9748"/>
    <cellStyle name="Calcul 2 4 2 8 3" xfId="9749"/>
    <cellStyle name="Calcul 2 4 2 8 4" xfId="9750"/>
    <cellStyle name="Calcul 2 4 2 8 5" xfId="9751"/>
    <cellStyle name="Calcul 2 4 2 8 6" xfId="9752"/>
    <cellStyle name="Calcul 2 4 2 8 7" xfId="9753"/>
    <cellStyle name="Calcul 2 4 2 8 8" xfId="9754"/>
    <cellStyle name="Calcul 2 4 2 9" xfId="3907"/>
    <cellStyle name="Calcul 2 4 2 9 2" xfId="9755"/>
    <cellStyle name="Calcul 2 4 2 9 3" xfId="9756"/>
    <cellStyle name="Calcul 2 4 2 9 4" xfId="9757"/>
    <cellStyle name="Calcul 2 4 2 9 5" xfId="9758"/>
    <cellStyle name="Calcul 2 4 2 9 6" xfId="9759"/>
    <cellStyle name="Calcul 2 4 2 9 7" xfId="9760"/>
    <cellStyle name="Calcul 2 4 3" xfId="756"/>
    <cellStyle name="Calcul 2 4 3 10" xfId="9761"/>
    <cellStyle name="Calcul 2 4 3 2" xfId="3051"/>
    <cellStyle name="Calcul 2 4 3 2 2" xfId="3908"/>
    <cellStyle name="Calcul 2 4 3 2 2 2" xfId="9762"/>
    <cellStyle name="Calcul 2 4 3 2 2 3" xfId="9763"/>
    <cellStyle name="Calcul 2 4 3 2 2 4" xfId="9764"/>
    <cellStyle name="Calcul 2 4 3 2 2 5" xfId="9765"/>
    <cellStyle name="Calcul 2 4 3 2 2 6" xfId="9766"/>
    <cellStyle name="Calcul 2 4 3 2 2 7" xfId="9767"/>
    <cellStyle name="Calcul 2 4 3 2 3" xfId="9768"/>
    <cellStyle name="Calcul 2 4 3 2 4" xfId="9769"/>
    <cellStyle name="Calcul 2 4 3 2 5" xfId="9770"/>
    <cellStyle name="Calcul 2 4 3 2 6" xfId="9771"/>
    <cellStyle name="Calcul 2 4 3 3" xfId="2325"/>
    <cellStyle name="Calcul 2 4 3 3 2" xfId="3909"/>
    <cellStyle name="Calcul 2 4 3 3 2 2" xfId="9772"/>
    <cellStyle name="Calcul 2 4 3 3 2 3" xfId="9773"/>
    <cellStyle name="Calcul 2 4 3 3 2 4" xfId="9774"/>
    <cellStyle name="Calcul 2 4 3 3 2 5" xfId="9775"/>
    <cellStyle name="Calcul 2 4 3 3 2 6" xfId="9776"/>
    <cellStyle name="Calcul 2 4 3 3 2 7" xfId="9777"/>
    <cellStyle name="Calcul 2 4 3 3 3" xfId="9778"/>
    <cellStyle name="Calcul 2 4 3 3 4" xfId="9779"/>
    <cellStyle name="Calcul 2 4 3 3 5" xfId="9780"/>
    <cellStyle name="Calcul 2 4 3 3 6" xfId="9781"/>
    <cellStyle name="Calcul 2 4 3 4" xfId="3910"/>
    <cellStyle name="Calcul 2 4 3 4 2" xfId="9782"/>
    <cellStyle name="Calcul 2 4 3 4 3" xfId="9783"/>
    <cellStyle name="Calcul 2 4 3 4 4" xfId="9784"/>
    <cellStyle name="Calcul 2 4 3 4 5" xfId="9785"/>
    <cellStyle name="Calcul 2 4 3 4 6" xfId="9786"/>
    <cellStyle name="Calcul 2 4 3 4 7" xfId="9787"/>
    <cellStyle name="Calcul 2 4 3 5" xfId="3911"/>
    <cellStyle name="Calcul 2 4 3 5 2" xfId="9788"/>
    <cellStyle name="Calcul 2 4 3 5 3" xfId="9789"/>
    <cellStyle name="Calcul 2 4 3 5 4" xfId="9790"/>
    <cellStyle name="Calcul 2 4 3 5 5" xfId="9791"/>
    <cellStyle name="Calcul 2 4 3 5 6" xfId="9792"/>
    <cellStyle name="Calcul 2 4 3 5 7" xfId="9793"/>
    <cellStyle name="Calcul 2 4 3 6" xfId="9794"/>
    <cellStyle name="Calcul 2 4 3 7" xfId="9795"/>
    <cellStyle name="Calcul 2 4 3 8" xfId="9796"/>
    <cellStyle name="Calcul 2 4 3 9" xfId="9797"/>
    <cellStyle name="Calcul 2 4 4" xfId="2504"/>
    <cellStyle name="Calcul 2 4 4 2" xfId="9798"/>
    <cellStyle name="Calcul 2 4 4 3" xfId="9799"/>
    <cellStyle name="Calcul 2 4 4 4" xfId="9800"/>
    <cellStyle name="Calcul 2 4 4 5" xfId="9801"/>
    <cellStyle name="Calcul 2 4 4 6" xfId="9802"/>
    <cellStyle name="Calcul 2 4 4 7" xfId="9803"/>
    <cellStyle name="Calcul 2 4 4 8" xfId="9804"/>
    <cellStyle name="Calcul 2 4 4 9" xfId="9805"/>
    <cellStyle name="Calcul 2 4 5" xfId="1359"/>
    <cellStyle name="Calcul 2 4 5 2" xfId="9806"/>
    <cellStyle name="Calcul 2 4 5 3" xfId="9807"/>
    <cellStyle name="Calcul 2 4 5 4" xfId="9808"/>
    <cellStyle name="Calcul 2 4 5 5" xfId="9809"/>
    <cellStyle name="Calcul 2 4 5 6" xfId="9810"/>
    <cellStyle name="Calcul 2 4 5 7" xfId="9811"/>
    <cellStyle name="Calcul 2 4 5 8" xfId="9812"/>
    <cellStyle name="Calcul 2 4 6" xfId="3912"/>
    <cellStyle name="Calcul 2 4 6 2" xfId="9813"/>
    <cellStyle name="Calcul 2 4 6 3" xfId="9814"/>
    <cellStyle name="Calcul 2 4 6 4" xfId="9815"/>
    <cellStyle name="Calcul 2 4 6 5" xfId="9816"/>
    <cellStyle name="Calcul 2 4 6 6" xfId="9817"/>
    <cellStyle name="Calcul 2 4 6 7" xfId="9818"/>
    <cellStyle name="Calcul 2 4 7" xfId="9819"/>
    <cellStyle name="Calcul 2 4 8" xfId="9820"/>
    <cellStyle name="Calcul 2 4 9" xfId="9821"/>
    <cellStyle name="Calcul 2 5" xfId="90"/>
    <cellStyle name="Calcul 2 6" xfId="757"/>
    <cellStyle name="Calcul 2 6 10" xfId="9822"/>
    <cellStyle name="Calcul 2 6 2" xfId="3028"/>
    <cellStyle name="Calcul 2 6 2 2" xfId="3913"/>
    <cellStyle name="Calcul 2 6 2 2 2" xfId="9823"/>
    <cellStyle name="Calcul 2 6 2 2 3" xfId="9824"/>
    <cellStyle name="Calcul 2 6 2 2 4" xfId="9825"/>
    <cellStyle name="Calcul 2 6 2 2 5" xfId="9826"/>
    <cellStyle name="Calcul 2 6 2 2 6" xfId="9827"/>
    <cellStyle name="Calcul 2 6 2 2 7" xfId="9828"/>
    <cellStyle name="Calcul 2 6 2 3" xfId="9829"/>
    <cellStyle name="Calcul 2 6 2 4" xfId="9830"/>
    <cellStyle name="Calcul 2 6 2 5" xfId="9831"/>
    <cellStyle name="Calcul 2 6 2 6" xfId="9832"/>
    <cellStyle name="Calcul 2 6 3" xfId="2326"/>
    <cellStyle name="Calcul 2 6 3 2" xfId="3914"/>
    <cellStyle name="Calcul 2 6 3 2 2" xfId="9833"/>
    <cellStyle name="Calcul 2 6 3 2 3" xfId="9834"/>
    <cellStyle name="Calcul 2 6 3 2 4" xfId="9835"/>
    <cellStyle name="Calcul 2 6 3 2 5" xfId="9836"/>
    <cellStyle name="Calcul 2 6 3 2 6" xfId="9837"/>
    <cellStyle name="Calcul 2 6 3 2 7" xfId="9838"/>
    <cellStyle name="Calcul 2 6 3 3" xfId="9839"/>
    <cellStyle name="Calcul 2 6 3 4" xfId="9840"/>
    <cellStyle name="Calcul 2 6 3 5" xfId="9841"/>
    <cellStyle name="Calcul 2 6 3 6" xfId="9842"/>
    <cellStyle name="Calcul 2 6 4" xfId="3915"/>
    <cellStyle name="Calcul 2 6 4 2" xfId="9843"/>
    <cellStyle name="Calcul 2 6 4 3" xfId="9844"/>
    <cellStyle name="Calcul 2 6 4 4" xfId="9845"/>
    <cellStyle name="Calcul 2 6 4 5" xfId="9846"/>
    <cellStyle name="Calcul 2 6 4 6" xfId="9847"/>
    <cellStyle name="Calcul 2 6 4 7" xfId="9848"/>
    <cellStyle name="Calcul 2 6 5" xfId="3916"/>
    <cellStyle name="Calcul 2 6 5 2" xfId="9849"/>
    <cellStyle name="Calcul 2 6 5 3" xfId="9850"/>
    <cellStyle name="Calcul 2 6 5 4" xfId="9851"/>
    <cellStyle name="Calcul 2 6 5 5" xfId="9852"/>
    <cellStyle name="Calcul 2 6 5 6" xfId="9853"/>
    <cellStyle name="Calcul 2 6 5 7" xfId="9854"/>
    <cellStyle name="Calcul 2 6 6" xfId="9855"/>
    <cellStyle name="Calcul 2 6 7" xfId="9856"/>
    <cellStyle name="Calcul 2 6 8" xfId="9857"/>
    <cellStyle name="Calcul 2 6 9" xfId="9858"/>
    <cellStyle name="Calcul 2 7" xfId="2481"/>
    <cellStyle name="Calcul 2 7 2" xfId="9859"/>
    <cellStyle name="Calcul 2 7 3" xfId="9860"/>
    <cellStyle name="Calcul 2 7 4" xfId="9861"/>
    <cellStyle name="Calcul 2 7 5" xfId="9862"/>
    <cellStyle name="Calcul 2 7 6" xfId="9863"/>
    <cellStyle name="Calcul 2 7 7" xfId="9864"/>
    <cellStyle name="Calcul 2 7 8" xfId="9865"/>
    <cellStyle name="Calcul 2 7 9" xfId="9866"/>
    <cellStyle name="Calcul 2 8" xfId="1336"/>
    <cellStyle name="Calcul 2 8 2" xfId="9867"/>
    <cellStyle name="Calcul 2 8 3" xfId="9868"/>
    <cellStyle name="Calcul 2 8 4" xfId="9869"/>
    <cellStyle name="Calcul 2 8 5" xfId="9870"/>
    <cellStyle name="Calcul 2 8 6" xfId="9871"/>
    <cellStyle name="Calcul 2 8 7" xfId="9872"/>
    <cellStyle name="Calcul 2 8 8" xfId="9873"/>
    <cellStyle name="Calcul 2 9" xfId="3917"/>
    <cellStyle name="Calcul 2 9 2" xfId="9874"/>
    <cellStyle name="Calcul 2 9 3" xfId="9875"/>
    <cellStyle name="Calcul 2 9 4" xfId="9876"/>
    <cellStyle name="Calcul 2 9 5" xfId="9877"/>
    <cellStyle name="Calcul 2 9 6" xfId="9878"/>
    <cellStyle name="Calcul 2 9 7" xfId="9879"/>
    <cellStyle name="Calcul 3" xfId="34383"/>
    <cellStyle name="Calcul 4" xfId="34384"/>
    <cellStyle name="Cellule liée 2" xfId="91"/>
    <cellStyle name="Cellule liée 2 2" xfId="92"/>
    <cellStyle name="Cellule liée 3" xfId="34385"/>
    <cellStyle name="Cellule liée 4" xfId="34386"/>
    <cellStyle name="Commentaire 2" xfId="93"/>
    <cellStyle name="Commentaire 2 10" xfId="9880"/>
    <cellStyle name="Commentaire 2 11" xfId="9881"/>
    <cellStyle name="Commentaire 2 12" xfId="9882"/>
    <cellStyle name="Commentaire 2 13" xfId="9883"/>
    <cellStyle name="Commentaire 2 14" xfId="9884"/>
    <cellStyle name="Commentaire 2 15" xfId="9885"/>
    <cellStyle name="Commentaire 2 16" xfId="34387"/>
    <cellStyle name="Commentaire 2 17" xfId="34500"/>
    <cellStyle name="Commentaire 2 18" xfId="34783"/>
    <cellStyle name="Commentaire 2 2" xfId="94"/>
    <cellStyle name="Commentaire 2 2 10" xfId="9886"/>
    <cellStyle name="Commentaire 2 2 11" xfId="9887"/>
    <cellStyle name="Commentaire 2 2 12" xfId="9888"/>
    <cellStyle name="Commentaire 2 2 13" xfId="32469"/>
    <cellStyle name="Commentaire 2 2 14" xfId="34388"/>
    <cellStyle name="Commentaire 2 2 15" xfId="34513"/>
    <cellStyle name="Commentaire 2 2 16" xfId="34784"/>
    <cellStyle name="Commentaire 2 2 2" xfId="95"/>
    <cellStyle name="Commentaire 2 2 2 10" xfId="9889"/>
    <cellStyle name="Commentaire 2 2 2 11" xfId="9890"/>
    <cellStyle name="Commentaire 2 2 2 12" xfId="9891"/>
    <cellStyle name="Commentaire 2 2 2 13" xfId="32470"/>
    <cellStyle name="Commentaire 2 2 2 14" xfId="34389"/>
    <cellStyle name="Commentaire 2 2 2 15" xfId="34514"/>
    <cellStyle name="Commentaire 2 2 2 16" xfId="34785"/>
    <cellStyle name="Commentaire 2 2 2 2" xfId="96"/>
    <cellStyle name="Commentaire 2 2 2 2 10" xfId="9892"/>
    <cellStyle name="Commentaire 2 2 2 2 11" xfId="9893"/>
    <cellStyle name="Commentaire 2 2 2 2 12" xfId="9894"/>
    <cellStyle name="Commentaire 2 2 2 2 13" xfId="9895"/>
    <cellStyle name="Commentaire 2 2 2 2 14" xfId="9896"/>
    <cellStyle name="Commentaire 2 2 2 2 15" xfId="32471"/>
    <cellStyle name="Commentaire 2 2 2 2 16" xfId="34515"/>
    <cellStyle name="Commentaire 2 2 2 2 17" xfId="34786"/>
    <cellStyle name="Commentaire 2 2 2 2 2" xfId="97"/>
    <cellStyle name="Commentaire 2 2 2 2 2 10" xfId="9897"/>
    <cellStyle name="Commentaire 2 2 2 2 2 11" xfId="9898"/>
    <cellStyle name="Commentaire 2 2 2 2 2 12" xfId="9899"/>
    <cellStyle name="Commentaire 2 2 2 2 2 13" xfId="9900"/>
    <cellStyle name="Commentaire 2 2 2 2 2 14" xfId="9901"/>
    <cellStyle name="Commentaire 2 2 2 2 2 15" xfId="32769"/>
    <cellStyle name="Commentaire 2 2 2 2 2 16" xfId="34564"/>
    <cellStyle name="Commentaire 2 2 2 2 2 17" xfId="34787"/>
    <cellStyle name="Commentaire 2 2 2 2 2 2" xfId="758"/>
    <cellStyle name="Commentaire 2 2 2 2 2 2 10" xfId="9902"/>
    <cellStyle name="Commentaire 2 2 2 2 2 2 11" xfId="33014"/>
    <cellStyle name="Commentaire 2 2 2 2 2 2 12" xfId="34673"/>
    <cellStyle name="Commentaire 2 2 2 2 2 2 2" xfId="3318"/>
    <cellStyle name="Commentaire 2 2 2 2 2 2 2 2" xfId="3918"/>
    <cellStyle name="Commentaire 2 2 2 2 2 2 2 2 2" xfId="9903"/>
    <cellStyle name="Commentaire 2 2 2 2 2 2 2 2 3" xfId="9904"/>
    <cellStyle name="Commentaire 2 2 2 2 2 2 2 2 4" xfId="9905"/>
    <cellStyle name="Commentaire 2 2 2 2 2 2 2 2 5" xfId="9906"/>
    <cellStyle name="Commentaire 2 2 2 2 2 2 2 2 6" xfId="9907"/>
    <cellStyle name="Commentaire 2 2 2 2 2 2 2 2 7" xfId="9908"/>
    <cellStyle name="Commentaire 2 2 2 2 2 2 2 3" xfId="9909"/>
    <cellStyle name="Commentaire 2 2 2 2 2 2 2 4" xfId="9910"/>
    <cellStyle name="Commentaire 2 2 2 2 2 2 2 5" xfId="9911"/>
    <cellStyle name="Commentaire 2 2 2 2 2 2 2 6" xfId="9912"/>
    <cellStyle name="Commentaire 2 2 2 2 2 2 3" xfId="2327"/>
    <cellStyle name="Commentaire 2 2 2 2 2 2 3 2" xfId="3919"/>
    <cellStyle name="Commentaire 2 2 2 2 2 2 3 2 2" xfId="9913"/>
    <cellStyle name="Commentaire 2 2 2 2 2 2 3 2 3" xfId="9914"/>
    <cellStyle name="Commentaire 2 2 2 2 2 2 3 2 4" xfId="9915"/>
    <cellStyle name="Commentaire 2 2 2 2 2 2 3 2 5" xfId="9916"/>
    <cellStyle name="Commentaire 2 2 2 2 2 2 3 2 6" xfId="9917"/>
    <cellStyle name="Commentaire 2 2 2 2 2 2 3 2 7" xfId="9918"/>
    <cellStyle name="Commentaire 2 2 2 2 2 2 3 3" xfId="9919"/>
    <cellStyle name="Commentaire 2 2 2 2 2 2 3 4" xfId="9920"/>
    <cellStyle name="Commentaire 2 2 2 2 2 2 3 5" xfId="9921"/>
    <cellStyle name="Commentaire 2 2 2 2 2 2 3 6" xfId="9922"/>
    <cellStyle name="Commentaire 2 2 2 2 2 2 4" xfId="3920"/>
    <cellStyle name="Commentaire 2 2 2 2 2 2 4 2" xfId="9923"/>
    <cellStyle name="Commentaire 2 2 2 2 2 2 4 3" xfId="9924"/>
    <cellStyle name="Commentaire 2 2 2 2 2 2 4 4" xfId="9925"/>
    <cellStyle name="Commentaire 2 2 2 2 2 2 4 5" xfId="9926"/>
    <cellStyle name="Commentaire 2 2 2 2 2 2 4 6" xfId="9927"/>
    <cellStyle name="Commentaire 2 2 2 2 2 2 4 7" xfId="9928"/>
    <cellStyle name="Commentaire 2 2 2 2 2 2 5" xfId="3921"/>
    <cellStyle name="Commentaire 2 2 2 2 2 2 5 2" xfId="9929"/>
    <cellStyle name="Commentaire 2 2 2 2 2 2 5 3" xfId="9930"/>
    <cellStyle name="Commentaire 2 2 2 2 2 2 5 4" xfId="9931"/>
    <cellStyle name="Commentaire 2 2 2 2 2 2 5 5" xfId="9932"/>
    <cellStyle name="Commentaire 2 2 2 2 2 2 5 6" xfId="9933"/>
    <cellStyle name="Commentaire 2 2 2 2 2 2 5 7" xfId="9934"/>
    <cellStyle name="Commentaire 2 2 2 2 2 2 6" xfId="9935"/>
    <cellStyle name="Commentaire 2 2 2 2 2 2 7" xfId="9936"/>
    <cellStyle name="Commentaire 2 2 2 2 2 2 8" xfId="9937"/>
    <cellStyle name="Commentaire 2 2 2 2 2 2 9" xfId="9938"/>
    <cellStyle name="Commentaire 2 2 2 2 2 3" xfId="759"/>
    <cellStyle name="Commentaire 2 2 2 2 2 3 10" xfId="9939"/>
    <cellStyle name="Commentaire 2 2 2 2 2 3 2" xfId="3585"/>
    <cellStyle name="Commentaire 2 2 2 2 2 3 2 2" xfId="3922"/>
    <cellStyle name="Commentaire 2 2 2 2 2 3 2 2 2" xfId="9940"/>
    <cellStyle name="Commentaire 2 2 2 2 2 3 2 2 3" xfId="9941"/>
    <cellStyle name="Commentaire 2 2 2 2 2 3 2 2 4" xfId="9942"/>
    <cellStyle name="Commentaire 2 2 2 2 2 3 2 2 5" xfId="9943"/>
    <cellStyle name="Commentaire 2 2 2 2 2 3 2 2 6" xfId="9944"/>
    <cellStyle name="Commentaire 2 2 2 2 2 3 2 2 7" xfId="9945"/>
    <cellStyle name="Commentaire 2 2 2 2 2 3 2 3" xfId="9946"/>
    <cellStyle name="Commentaire 2 2 2 2 2 3 2 4" xfId="9947"/>
    <cellStyle name="Commentaire 2 2 2 2 2 3 2 5" xfId="9948"/>
    <cellStyle name="Commentaire 2 2 2 2 2 3 2 6" xfId="9949"/>
    <cellStyle name="Commentaire 2 2 2 2 2 3 3" xfId="2328"/>
    <cellStyle name="Commentaire 2 2 2 2 2 3 3 2" xfId="3923"/>
    <cellStyle name="Commentaire 2 2 2 2 2 3 3 2 2" xfId="9950"/>
    <cellStyle name="Commentaire 2 2 2 2 2 3 3 2 3" xfId="9951"/>
    <cellStyle name="Commentaire 2 2 2 2 2 3 3 2 4" xfId="9952"/>
    <cellStyle name="Commentaire 2 2 2 2 2 3 3 2 5" xfId="9953"/>
    <cellStyle name="Commentaire 2 2 2 2 2 3 3 2 6" xfId="9954"/>
    <cellStyle name="Commentaire 2 2 2 2 2 3 3 2 7" xfId="9955"/>
    <cellStyle name="Commentaire 2 2 2 2 2 3 3 3" xfId="9956"/>
    <cellStyle name="Commentaire 2 2 2 2 2 3 3 4" xfId="9957"/>
    <cellStyle name="Commentaire 2 2 2 2 2 3 3 5" xfId="9958"/>
    <cellStyle name="Commentaire 2 2 2 2 2 3 3 6" xfId="9959"/>
    <cellStyle name="Commentaire 2 2 2 2 2 3 4" xfId="3924"/>
    <cellStyle name="Commentaire 2 2 2 2 2 3 4 2" xfId="9960"/>
    <cellStyle name="Commentaire 2 2 2 2 2 3 4 3" xfId="9961"/>
    <cellStyle name="Commentaire 2 2 2 2 2 3 4 4" xfId="9962"/>
    <cellStyle name="Commentaire 2 2 2 2 2 3 4 5" xfId="9963"/>
    <cellStyle name="Commentaire 2 2 2 2 2 3 4 6" xfId="9964"/>
    <cellStyle name="Commentaire 2 2 2 2 2 3 4 7" xfId="9965"/>
    <cellStyle name="Commentaire 2 2 2 2 2 3 5" xfId="3925"/>
    <cellStyle name="Commentaire 2 2 2 2 2 3 5 2" xfId="9966"/>
    <cellStyle name="Commentaire 2 2 2 2 2 3 5 3" xfId="9967"/>
    <cellStyle name="Commentaire 2 2 2 2 2 3 5 4" xfId="9968"/>
    <cellStyle name="Commentaire 2 2 2 2 2 3 5 5" xfId="9969"/>
    <cellStyle name="Commentaire 2 2 2 2 2 3 5 6" xfId="9970"/>
    <cellStyle name="Commentaire 2 2 2 2 2 3 5 7" xfId="9971"/>
    <cellStyle name="Commentaire 2 2 2 2 2 3 6" xfId="9972"/>
    <cellStyle name="Commentaire 2 2 2 2 2 3 7" xfId="9973"/>
    <cellStyle name="Commentaire 2 2 2 2 2 3 8" xfId="9974"/>
    <cellStyle name="Commentaire 2 2 2 2 2 3 9" xfId="9975"/>
    <cellStyle name="Commentaire 2 2 2 2 2 4" xfId="2770"/>
    <cellStyle name="Commentaire 2 2 2 2 2 4 2" xfId="3926"/>
    <cellStyle name="Commentaire 2 2 2 2 2 4 2 2" xfId="9976"/>
    <cellStyle name="Commentaire 2 2 2 2 2 4 2 3" xfId="9977"/>
    <cellStyle name="Commentaire 2 2 2 2 2 4 2 4" xfId="9978"/>
    <cellStyle name="Commentaire 2 2 2 2 2 4 2 5" xfId="9979"/>
    <cellStyle name="Commentaire 2 2 2 2 2 4 2 6" xfId="9980"/>
    <cellStyle name="Commentaire 2 2 2 2 2 4 2 7" xfId="9981"/>
    <cellStyle name="Commentaire 2 2 2 2 2 4 3" xfId="9982"/>
    <cellStyle name="Commentaire 2 2 2 2 2 4 4" xfId="9983"/>
    <cellStyle name="Commentaire 2 2 2 2 2 4 5" xfId="9984"/>
    <cellStyle name="Commentaire 2 2 2 2 2 4 6" xfId="9985"/>
    <cellStyle name="Commentaire 2 2 2 2 2 5" xfId="1626"/>
    <cellStyle name="Commentaire 2 2 2 2 2 5 2" xfId="3927"/>
    <cellStyle name="Commentaire 2 2 2 2 2 5 2 2" xfId="9986"/>
    <cellStyle name="Commentaire 2 2 2 2 2 5 2 3" xfId="9987"/>
    <cellStyle name="Commentaire 2 2 2 2 2 5 2 4" xfId="9988"/>
    <cellStyle name="Commentaire 2 2 2 2 2 5 2 5" xfId="9989"/>
    <cellStyle name="Commentaire 2 2 2 2 2 5 2 6" xfId="9990"/>
    <cellStyle name="Commentaire 2 2 2 2 2 5 2 7" xfId="9991"/>
    <cellStyle name="Commentaire 2 2 2 2 2 5 3" xfId="9992"/>
    <cellStyle name="Commentaire 2 2 2 2 2 5 4" xfId="9993"/>
    <cellStyle name="Commentaire 2 2 2 2 2 5 5" xfId="9994"/>
    <cellStyle name="Commentaire 2 2 2 2 2 5 6" xfId="9995"/>
    <cellStyle name="Commentaire 2 2 2 2 2 6" xfId="3928"/>
    <cellStyle name="Commentaire 2 2 2 2 2 6 2" xfId="9996"/>
    <cellStyle name="Commentaire 2 2 2 2 2 6 3" xfId="9997"/>
    <cellStyle name="Commentaire 2 2 2 2 2 6 4" xfId="9998"/>
    <cellStyle name="Commentaire 2 2 2 2 2 6 5" xfId="9999"/>
    <cellStyle name="Commentaire 2 2 2 2 2 6 6" xfId="10000"/>
    <cellStyle name="Commentaire 2 2 2 2 2 6 7" xfId="10001"/>
    <cellStyle name="Commentaire 2 2 2 2 2 7" xfId="3929"/>
    <cellStyle name="Commentaire 2 2 2 2 2 7 2" xfId="10002"/>
    <cellStyle name="Commentaire 2 2 2 2 2 7 3" xfId="10003"/>
    <cellStyle name="Commentaire 2 2 2 2 2 7 4" xfId="10004"/>
    <cellStyle name="Commentaire 2 2 2 2 2 7 5" xfId="10005"/>
    <cellStyle name="Commentaire 2 2 2 2 2 7 6" xfId="10006"/>
    <cellStyle name="Commentaire 2 2 2 2 2 7 7" xfId="10007"/>
    <cellStyle name="Commentaire 2 2 2 2 2 8" xfId="3930"/>
    <cellStyle name="Commentaire 2 2 2 2 2 8 2" xfId="10008"/>
    <cellStyle name="Commentaire 2 2 2 2 2 8 3" xfId="10009"/>
    <cellStyle name="Commentaire 2 2 2 2 2 8 4" xfId="10010"/>
    <cellStyle name="Commentaire 2 2 2 2 2 8 5" xfId="10011"/>
    <cellStyle name="Commentaire 2 2 2 2 2 8 6" xfId="10012"/>
    <cellStyle name="Commentaire 2 2 2 2 2 8 7" xfId="10013"/>
    <cellStyle name="Commentaire 2 2 2 2 2 9" xfId="10014"/>
    <cellStyle name="Commentaire 2 2 2 2 3" xfId="98"/>
    <cellStyle name="Commentaire 2 2 2 2 3 10" xfId="10015"/>
    <cellStyle name="Commentaire 2 2 2 2 3 11" xfId="10016"/>
    <cellStyle name="Commentaire 2 2 2 2 3 12" xfId="10017"/>
    <cellStyle name="Commentaire 2 2 2 2 3 13" xfId="10018"/>
    <cellStyle name="Commentaire 2 2 2 2 3 14" xfId="10019"/>
    <cellStyle name="Commentaire 2 2 2 2 3 15" xfId="32926"/>
    <cellStyle name="Commentaire 2 2 2 2 3 16" xfId="34602"/>
    <cellStyle name="Commentaire 2 2 2 2 3 17" xfId="34788"/>
    <cellStyle name="Commentaire 2 2 2 2 3 2" xfId="760"/>
    <cellStyle name="Commentaire 2 2 2 2 3 2 10" xfId="10020"/>
    <cellStyle name="Commentaire 2 2 2 2 3 2 11" xfId="33015"/>
    <cellStyle name="Commentaire 2 2 2 2 3 2 12" xfId="34674"/>
    <cellStyle name="Commentaire 2 2 2 2 3 2 2" xfId="3319"/>
    <cellStyle name="Commentaire 2 2 2 2 3 2 2 2" xfId="3931"/>
    <cellStyle name="Commentaire 2 2 2 2 3 2 2 2 2" xfId="10021"/>
    <cellStyle name="Commentaire 2 2 2 2 3 2 2 2 3" xfId="10022"/>
    <cellStyle name="Commentaire 2 2 2 2 3 2 2 2 4" xfId="10023"/>
    <cellStyle name="Commentaire 2 2 2 2 3 2 2 2 5" xfId="10024"/>
    <cellStyle name="Commentaire 2 2 2 2 3 2 2 2 6" xfId="10025"/>
    <cellStyle name="Commentaire 2 2 2 2 3 2 2 2 7" xfId="10026"/>
    <cellStyle name="Commentaire 2 2 2 2 3 2 2 3" xfId="10027"/>
    <cellStyle name="Commentaire 2 2 2 2 3 2 2 4" xfId="10028"/>
    <cellStyle name="Commentaire 2 2 2 2 3 2 2 5" xfId="10029"/>
    <cellStyle name="Commentaire 2 2 2 2 3 2 2 6" xfId="10030"/>
    <cellStyle name="Commentaire 2 2 2 2 3 2 3" xfId="2329"/>
    <cellStyle name="Commentaire 2 2 2 2 3 2 3 2" xfId="3932"/>
    <cellStyle name="Commentaire 2 2 2 2 3 2 3 2 2" xfId="10031"/>
    <cellStyle name="Commentaire 2 2 2 2 3 2 3 2 3" xfId="10032"/>
    <cellStyle name="Commentaire 2 2 2 2 3 2 3 2 4" xfId="10033"/>
    <cellStyle name="Commentaire 2 2 2 2 3 2 3 2 5" xfId="10034"/>
    <cellStyle name="Commentaire 2 2 2 2 3 2 3 2 6" xfId="10035"/>
    <cellStyle name="Commentaire 2 2 2 2 3 2 3 2 7" xfId="10036"/>
    <cellStyle name="Commentaire 2 2 2 2 3 2 3 3" xfId="10037"/>
    <cellStyle name="Commentaire 2 2 2 2 3 2 3 4" xfId="10038"/>
    <cellStyle name="Commentaire 2 2 2 2 3 2 3 5" xfId="10039"/>
    <cellStyle name="Commentaire 2 2 2 2 3 2 3 6" xfId="10040"/>
    <cellStyle name="Commentaire 2 2 2 2 3 2 4" xfId="3933"/>
    <cellStyle name="Commentaire 2 2 2 2 3 2 4 2" xfId="10041"/>
    <cellStyle name="Commentaire 2 2 2 2 3 2 4 3" xfId="10042"/>
    <cellStyle name="Commentaire 2 2 2 2 3 2 4 4" xfId="10043"/>
    <cellStyle name="Commentaire 2 2 2 2 3 2 4 5" xfId="10044"/>
    <cellStyle name="Commentaire 2 2 2 2 3 2 4 6" xfId="10045"/>
    <cellStyle name="Commentaire 2 2 2 2 3 2 4 7" xfId="10046"/>
    <cellStyle name="Commentaire 2 2 2 2 3 2 5" xfId="3934"/>
    <cellStyle name="Commentaire 2 2 2 2 3 2 5 2" xfId="10047"/>
    <cellStyle name="Commentaire 2 2 2 2 3 2 5 3" xfId="10048"/>
    <cellStyle name="Commentaire 2 2 2 2 3 2 5 4" xfId="10049"/>
    <cellStyle name="Commentaire 2 2 2 2 3 2 5 5" xfId="10050"/>
    <cellStyle name="Commentaire 2 2 2 2 3 2 5 6" xfId="10051"/>
    <cellStyle name="Commentaire 2 2 2 2 3 2 5 7" xfId="10052"/>
    <cellStyle name="Commentaire 2 2 2 2 3 2 6" xfId="10053"/>
    <cellStyle name="Commentaire 2 2 2 2 3 2 7" xfId="10054"/>
    <cellStyle name="Commentaire 2 2 2 2 3 2 8" xfId="10055"/>
    <cellStyle name="Commentaire 2 2 2 2 3 2 9" xfId="10056"/>
    <cellStyle name="Commentaire 2 2 2 2 3 3" xfId="761"/>
    <cellStyle name="Commentaire 2 2 2 2 3 3 10" xfId="10057"/>
    <cellStyle name="Commentaire 2 2 2 2 3 3 2" xfId="3586"/>
    <cellStyle name="Commentaire 2 2 2 2 3 3 2 2" xfId="3935"/>
    <cellStyle name="Commentaire 2 2 2 2 3 3 2 2 2" xfId="10058"/>
    <cellStyle name="Commentaire 2 2 2 2 3 3 2 2 3" xfId="10059"/>
    <cellStyle name="Commentaire 2 2 2 2 3 3 2 2 4" xfId="10060"/>
    <cellStyle name="Commentaire 2 2 2 2 3 3 2 2 5" xfId="10061"/>
    <cellStyle name="Commentaire 2 2 2 2 3 3 2 2 6" xfId="10062"/>
    <cellStyle name="Commentaire 2 2 2 2 3 3 2 2 7" xfId="10063"/>
    <cellStyle name="Commentaire 2 2 2 2 3 3 2 3" xfId="10064"/>
    <cellStyle name="Commentaire 2 2 2 2 3 3 2 4" xfId="10065"/>
    <cellStyle name="Commentaire 2 2 2 2 3 3 2 5" xfId="10066"/>
    <cellStyle name="Commentaire 2 2 2 2 3 3 2 6" xfId="10067"/>
    <cellStyle name="Commentaire 2 2 2 2 3 3 3" xfId="2330"/>
    <cellStyle name="Commentaire 2 2 2 2 3 3 3 2" xfId="3936"/>
    <cellStyle name="Commentaire 2 2 2 2 3 3 3 2 2" xfId="10068"/>
    <cellStyle name="Commentaire 2 2 2 2 3 3 3 2 3" xfId="10069"/>
    <cellStyle name="Commentaire 2 2 2 2 3 3 3 2 4" xfId="10070"/>
    <cellStyle name="Commentaire 2 2 2 2 3 3 3 2 5" xfId="10071"/>
    <cellStyle name="Commentaire 2 2 2 2 3 3 3 2 6" xfId="10072"/>
    <cellStyle name="Commentaire 2 2 2 2 3 3 3 2 7" xfId="10073"/>
    <cellStyle name="Commentaire 2 2 2 2 3 3 3 3" xfId="10074"/>
    <cellStyle name="Commentaire 2 2 2 2 3 3 3 4" xfId="10075"/>
    <cellStyle name="Commentaire 2 2 2 2 3 3 3 5" xfId="10076"/>
    <cellStyle name="Commentaire 2 2 2 2 3 3 3 6" xfId="10077"/>
    <cellStyle name="Commentaire 2 2 2 2 3 3 4" xfId="3937"/>
    <cellStyle name="Commentaire 2 2 2 2 3 3 4 2" xfId="10078"/>
    <cellStyle name="Commentaire 2 2 2 2 3 3 4 3" xfId="10079"/>
    <cellStyle name="Commentaire 2 2 2 2 3 3 4 4" xfId="10080"/>
    <cellStyle name="Commentaire 2 2 2 2 3 3 4 5" xfId="10081"/>
    <cellStyle name="Commentaire 2 2 2 2 3 3 4 6" xfId="10082"/>
    <cellStyle name="Commentaire 2 2 2 2 3 3 4 7" xfId="10083"/>
    <cellStyle name="Commentaire 2 2 2 2 3 3 5" xfId="3938"/>
    <cellStyle name="Commentaire 2 2 2 2 3 3 5 2" xfId="10084"/>
    <cellStyle name="Commentaire 2 2 2 2 3 3 5 3" xfId="10085"/>
    <cellStyle name="Commentaire 2 2 2 2 3 3 5 4" xfId="10086"/>
    <cellStyle name="Commentaire 2 2 2 2 3 3 5 5" xfId="10087"/>
    <cellStyle name="Commentaire 2 2 2 2 3 3 5 6" xfId="10088"/>
    <cellStyle name="Commentaire 2 2 2 2 3 3 5 7" xfId="10089"/>
    <cellStyle name="Commentaire 2 2 2 2 3 3 6" xfId="10090"/>
    <cellStyle name="Commentaire 2 2 2 2 3 3 7" xfId="10091"/>
    <cellStyle name="Commentaire 2 2 2 2 3 3 8" xfId="10092"/>
    <cellStyle name="Commentaire 2 2 2 2 3 3 9" xfId="10093"/>
    <cellStyle name="Commentaire 2 2 2 2 3 4" xfId="2771"/>
    <cellStyle name="Commentaire 2 2 2 2 3 4 2" xfId="3939"/>
    <cellStyle name="Commentaire 2 2 2 2 3 4 2 2" xfId="10094"/>
    <cellStyle name="Commentaire 2 2 2 2 3 4 2 3" xfId="10095"/>
    <cellStyle name="Commentaire 2 2 2 2 3 4 2 4" xfId="10096"/>
    <cellStyle name="Commentaire 2 2 2 2 3 4 2 5" xfId="10097"/>
    <cellStyle name="Commentaire 2 2 2 2 3 4 2 6" xfId="10098"/>
    <cellStyle name="Commentaire 2 2 2 2 3 4 2 7" xfId="10099"/>
    <cellStyle name="Commentaire 2 2 2 2 3 4 3" xfId="10100"/>
    <cellStyle name="Commentaire 2 2 2 2 3 4 4" xfId="10101"/>
    <cellStyle name="Commentaire 2 2 2 2 3 4 5" xfId="10102"/>
    <cellStyle name="Commentaire 2 2 2 2 3 4 6" xfId="10103"/>
    <cellStyle name="Commentaire 2 2 2 2 3 5" xfId="1627"/>
    <cellStyle name="Commentaire 2 2 2 2 3 5 2" xfId="3940"/>
    <cellStyle name="Commentaire 2 2 2 2 3 5 2 2" xfId="10104"/>
    <cellStyle name="Commentaire 2 2 2 2 3 5 2 3" xfId="10105"/>
    <cellStyle name="Commentaire 2 2 2 2 3 5 2 4" xfId="10106"/>
    <cellStyle name="Commentaire 2 2 2 2 3 5 2 5" xfId="10107"/>
    <cellStyle name="Commentaire 2 2 2 2 3 5 2 6" xfId="10108"/>
    <cellStyle name="Commentaire 2 2 2 2 3 5 2 7" xfId="10109"/>
    <cellStyle name="Commentaire 2 2 2 2 3 5 3" xfId="10110"/>
    <cellStyle name="Commentaire 2 2 2 2 3 5 4" xfId="10111"/>
    <cellStyle name="Commentaire 2 2 2 2 3 5 5" xfId="10112"/>
    <cellStyle name="Commentaire 2 2 2 2 3 5 6" xfId="10113"/>
    <cellStyle name="Commentaire 2 2 2 2 3 6" xfId="3941"/>
    <cellStyle name="Commentaire 2 2 2 2 3 6 2" xfId="10114"/>
    <cellStyle name="Commentaire 2 2 2 2 3 6 3" xfId="10115"/>
    <cellStyle name="Commentaire 2 2 2 2 3 6 4" xfId="10116"/>
    <cellStyle name="Commentaire 2 2 2 2 3 6 5" xfId="10117"/>
    <cellStyle name="Commentaire 2 2 2 2 3 6 6" xfId="10118"/>
    <cellStyle name="Commentaire 2 2 2 2 3 6 7" xfId="10119"/>
    <cellStyle name="Commentaire 2 2 2 2 3 7" xfId="3942"/>
    <cellStyle name="Commentaire 2 2 2 2 3 7 2" xfId="10120"/>
    <cellStyle name="Commentaire 2 2 2 2 3 7 3" xfId="10121"/>
    <cellStyle name="Commentaire 2 2 2 2 3 7 4" xfId="10122"/>
    <cellStyle name="Commentaire 2 2 2 2 3 7 5" xfId="10123"/>
    <cellStyle name="Commentaire 2 2 2 2 3 7 6" xfId="10124"/>
    <cellStyle name="Commentaire 2 2 2 2 3 7 7" xfId="10125"/>
    <cellStyle name="Commentaire 2 2 2 2 3 8" xfId="3943"/>
    <cellStyle name="Commentaire 2 2 2 2 3 8 2" xfId="10126"/>
    <cellStyle name="Commentaire 2 2 2 2 3 8 3" xfId="10127"/>
    <cellStyle name="Commentaire 2 2 2 2 3 8 4" xfId="10128"/>
    <cellStyle name="Commentaire 2 2 2 2 3 8 5" xfId="10129"/>
    <cellStyle name="Commentaire 2 2 2 2 3 8 6" xfId="10130"/>
    <cellStyle name="Commentaire 2 2 2 2 3 8 7" xfId="10131"/>
    <cellStyle name="Commentaire 2 2 2 2 3 9" xfId="10132"/>
    <cellStyle name="Commentaire 2 2 2 2 4" xfId="99"/>
    <cellStyle name="Commentaire 2 2 2 2 4 10" xfId="10133"/>
    <cellStyle name="Commentaire 2 2 2 2 4 11" xfId="10134"/>
    <cellStyle name="Commentaire 2 2 2 2 4 12" xfId="10135"/>
    <cellStyle name="Commentaire 2 2 2 2 4 13" xfId="10136"/>
    <cellStyle name="Commentaire 2 2 2 2 4 14" xfId="10137"/>
    <cellStyle name="Commentaire 2 2 2 2 4 15" xfId="32948"/>
    <cellStyle name="Commentaire 2 2 2 2 4 16" xfId="34624"/>
    <cellStyle name="Commentaire 2 2 2 2 4 17" xfId="34789"/>
    <cellStyle name="Commentaire 2 2 2 2 4 2" xfId="762"/>
    <cellStyle name="Commentaire 2 2 2 2 4 2 10" xfId="10138"/>
    <cellStyle name="Commentaire 2 2 2 2 4 2 11" xfId="33016"/>
    <cellStyle name="Commentaire 2 2 2 2 4 2 12" xfId="34675"/>
    <cellStyle name="Commentaire 2 2 2 2 4 2 2" xfId="3320"/>
    <cellStyle name="Commentaire 2 2 2 2 4 2 2 2" xfId="3944"/>
    <cellStyle name="Commentaire 2 2 2 2 4 2 2 2 2" xfId="10139"/>
    <cellStyle name="Commentaire 2 2 2 2 4 2 2 2 3" xfId="10140"/>
    <cellStyle name="Commentaire 2 2 2 2 4 2 2 2 4" xfId="10141"/>
    <cellStyle name="Commentaire 2 2 2 2 4 2 2 2 5" xfId="10142"/>
    <cellStyle name="Commentaire 2 2 2 2 4 2 2 2 6" xfId="10143"/>
    <cellStyle name="Commentaire 2 2 2 2 4 2 2 2 7" xfId="10144"/>
    <cellStyle name="Commentaire 2 2 2 2 4 2 2 3" xfId="10145"/>
    <cellStyle name="Commentaire 2 2 2 2 4 2 2 4" xfId="10146"/>
    <cellStyle name="Commentaire 2 2 2 2 4 2 2 5" xfId="10147"/>
    <cellStyle name="Commentaire 2 2 2 2 4 2 2 6" xfId="10148"/>
    <cellStyle name="Commentaire 2 2 2 2 4 2 3" xfId="2331"/>
    <cellStyle name="Commentaire 2 2 2 2 4 2 3 2" xfId="3945"/>
    <cellStyle name="Commentaire 2 2 2 2 4 2 3 2 2" xfId="10149"/>
    <cellStyle name="Commentaire 2 2 2 2 4 2 3 2 3" xfId="10150"/>
    <cellStyle name="Commentaire 2 2 2 2 4 2 3 2 4" xfId="10151"/>
    <cellStyle name="Commentaire 2 2 2 2 4 2 3 2 5" xfId="10152"/>
    <cellStyle name="Commentaire 2 2 2 2 4 2 3 2 6" xfId="10153"/>
    <cellStyle name="Commentaire 2 2 2 2 4 2 3 2 7" xfId="10154"/>
    <cellStyle name="Commentaire 2 2 2 2 4 2 3 3" xfId="10155"/>
    <cellStyle name="Commentaire 2 2 2 2 4 2 3 4" xfId="10156"/>
    <cellStyle name="Commentaire 2 2 2 2 4 2 3 5" xfId="10157"/>
    <cellStyle name="Commentaire 2 2 2 2 4 2 3 6" xfId="10158"/>
    <cellStyle name="Commentaire 2 2 2 2 4 2 4" xfId="3946"/>
    <cellStyle name="Commentaire 2 2 2 2 4 2 4 2" xfId="10159"/>
    <cellStyle name="Commentaire 2 2 2 2 4 2 4 3" xfId="10160"/>
    <cellStyle name="Commentaire 2 2 2 2 4 2 4 4" xfId="10161"/>
    <cellStyle name="Commentaire 2 2 2 2 4 2 4 5" xfId="10162"/>
    <cellStyle name="Commentaire 2 2 2 2 4 2 4 6" xfId="10163"/>
    <cellStyle name="Commentaire 2 2 2 2 4 2 4 7" xfId="10164"/>
    <cellStyle name="Commentaire 2 2 2 2 4 2 5" xfId="3947"/>
    <cellStyle name="Commentaire 2 2 2 2 4 2 5 2" xfId="10165"/>
    <cellStyle name="Commentaire 2 2 2 2 4 2 5 3" xfId="10166"/>
    <cellStyle name="Commentaire 2 2 2 2 4 2 5 4" xfId="10167"/>
    <cellStyle name="Commentaire 2 2 2 2 4 2 5 5" xfId="10168"/>
    <cellStyle name="Commentaire 2 2 2 2 4 2 5 6" xfId="10169"/>
    <cellStyle name="Commentaire 2 2 2 2 4 2 5 7" xfId="10170"/>
    <cellStyle name="Commentaire 2 2 2 2 4 2 6" xfId="10171"/>
    <cellStyle name="Commentaire 2 2 2 2 4 2 7" xfId="10172"/>
    <cellStyle name="Commentaire 2 2 2 2 4 2 8" xfId="10173"/>
    <cellStyle name="Commentaire 2 2 2 2 4 2 9" xfId="10174"/>
    <cellStyle name="Commentaire 2 2 2 2 4 3" xfId="763"/>
    <cellStyle name="Commentaire 2 2 2 2 4 3 10" xfId="10175"/>
    <cellStyle name="Commentaire 2 2 2 2 4 3 2" xfId="3587"/>
    <cellStyle name="Commentaire 2 2 2 2 4 3 2 2" xfId="3948"/>
    <cellStyle name="Commentaire 2 2 2 2 4 3 2 2 2" xfId="10176"/>
    <cellStyle name="Commentaire 2 2 2 2 4 3 2 2 3" xfId="10177"/>
    <cellStyle name="Commentaire 2 2 2 2 4 3 2 2 4" xfId="10178"/>
    <cellStyle name="Commentaire 2 2 2 2 4 3 2 2 5" xfId="10179"/>
    <cellStyle name="Commentaire 2 2 2 2 4 3 2 2 6" xfId="10180"/>
    <cellStyle name="Commentaire 2 2 2 2 4 3 2 2 7" xfId="10181"/>
    <cellStyle name="Commentaire 2 2 2 2 4 3 2 3" xfId="10182"/>
    <cellStyle name="Commentaire 2 2 2 2 4 3 2 4" xfId="10183"/>
    <cellStyle name="Commentaire 2 2 2 2 4 3 2 5" xfId="10184"/>
    <cellStyle name="Commentaire 2 2 2 2 4 3 2 6" xfId="10185"/>
    <cellStyle name="Commentaire 2 2 2 2 4 3 3" xfId="2332"/>
    <cellStyle name="Commentaire 2 2 2 2 4 3 3 2" xfId="3949"/>
    <cellStyle name="Commentaire 2 2 2 2 4 3 3 2 2" xfId="10186"/>
    <cellStyle name="Commentaire 2 2 2 2 4 3 3 2 3" xfId="10187"/>
    <cellStyle name="Commentaire 2 2 2 2 4 3 3 2 4" xfId="10188"/>
    <cellStyle name="Commentaire 2 2 2 2 4 3 3 2 5" xfId="10189"/>
    <cellStyle name="Commentaire 2 2 2 2 4 3 3 2 6" xfId="10190"/>
    <cellStyle name="Commentaire 2 2 2 2 4 3 3 2 7" xfId="10191"/>
    <cellStyle name="Commentaire 2 2 2 2 4 3 3 3" xfId="10192"/>
    <cellStyle name="Commentaire 2 2 2 2 4 3 3 4" xfId="10193"/>
    <cellStyle name="Commentaire 2 2 2 2 4 3 3 5" xfId="10194"/>
    <cellStyle name="Commentaire 2 2 2 2 4 3 3 6" xfId="10195"/>
    <cellStyle name="Commentaire 2 2 2 2 4 3 4" xfId="3950"/>
    <cellStyle name="Commentaire 2 2 2 2 4 3 4 2" xfId="10196"/>
    <cellStyle name="Commentaire 2 2 2 2 4 3 4 3" xfId="10197"/>
    <cellStyle name="Commentaire 2 2 2 2 4 3 4 4" xfId="10198"/>
    <cellStyle name="Commentaire 2 2 2 2 4 3 4 5" xfId="10199"/>
    <cellStyle name="Commentaire 2 2 2 2 4 3 4 6" xfId="10200"/>
    <cellStyle name="Commentaire 2 2 2 2 4 3 4 7" xfId="10201"/>
    <cellStyle name="Commentaire 2 2 2 2 4 3 5" xfId="3951"/>
    <cellStyle name="Commentaire 2 2 2 2 4 3 5 2" xfId="10202"/>
    <cellStyle name="Commentaire 2 2 2 2 4 3 5 3" xfId="10203"/>
    <cellStyle name="Commentaire 2 2 2 2 4 3 5 4" xfId="10204"/>
    <cellStyle name="Commentaire 2 2 2 2 4 3 5 5" xfId="10205"/>
    <cellStyle name="Commentaire 2 2 2 2 4 3 5 6" xfId="10206"/>
    <cellStyle name="Commentaire 2 2 2 2 4 3 5 7" xfId="10207"/>
    <cellStyle name="Commentaire 2 2 2 2 4 3 6" xfId="10208"/>
    <cellStyle name="Commentaire 2 2 2 2 4 3 7" xfId="10209"/>
    <cellStyle name="Commentaire 2 2 2 2 4 3 8" xfId="10210"/>
    <cellStyle name="Commentaire 2 2 2 2 4 3 9" xfId="10211"/>
    <cellStyle name="Commentaire 2 2 2 2 4 4" xfId="2772"/>
    <cellStyle name="Commentaire 2 2 2 2 4 4 2" xfId="3952"/>
    <cellStyle name="Commentaire 2 2 2 2 4 4 2 2" xfId="10212"/>
    <cellStyle name="Commentaire 2 2 2 2 4 4 2 3" xfId="10213"/>
    <cellStyle name="Commentaire 2 2 2 2 4 4 2 4" xfId="10214"/>
    <cellStyle name="Commentaire 2 2 2 2 4 4 2 5" xfId="10215"/>
    <cellStyle name="Commentaire 2 2 2 2 4 4 2 6" xfId="10216"/>
    <cellStyle name="Commentaire 2 2 2 2 4 4 2 7" xfId="10217"/>
    <cellStyle name="Commentaire 2 2 2 2 4 4 3" xfId="10218"/>
    <cellStyle name="Commentaire 2 2 2 2 4 4 4" xfId="10219"/>
    <cellStyle name="Commentaire 2 2 2 2 4 4 5" xfId="10220"/>
    <cellStyle name="Commentaire 2 2 2 2 4 4 6" xfId="10221"/>
    <cellStyle name="Commentaire 2 2 2 2 4 5" xfId="1628"/>
    <cellStyle name="Commentaire 2 2 2 2 4 5 2" xfId="3953"/>
    <cellStyle name="Commentaire 2 2 2 2 4 5 2 2" xfId="10222"/>
    <cellStyle name="Commentaire 2 2 2 2 4 5 2 3" xfId="10223"/>
    <cellStyle name="Commentaire 2 2 2 2 4 5 2 4" xfId="10224"/>
    <cellStyle name="Commentaire 2 2 2 2 4 5 2 5" xfId="10225"/>
    <cellStyle name="Commentaire 2 2 2 2 4 5 2 6" xfId="10226"/>
    <cellStyle name="Commentaire 2 2 2 2 4 5 2 7" xfId="10227"/>
    <cellStyle name="Commentaire 2 2 2 2 4 5 3" xfId="10228"/>
    <cellStyle name="Commentaire 2 2 2 2 4 5 4" xfId="10229"/>
    <cellStyle name="Commentaire 2 2 2 2 4 5 5" xfId="10230"/>
    <cellStyle name="Commentaire 2 2 2 2 4 5 6" xfId="10231"/>
    <cellStyle name="Commentaire 2 2 2 2 4 6" xfId="3954"/>
    <cellStyle name="Commentaire 2 2 2 2 4 6 2" xfId="10232"/>
    <cellStyle name="Commentaire 2 2 2 2 4 6 3" xfId="10233"/>
    <cellStyle name="Commentaire 2 2 2 2 4 6 4" xfId="10234"/>
    <cellStyle name="Commentaire 2 2 2 2 4 6 5" xfId="10235"/>
    <cellStyle name="Commentaire 2 2 2 2 4 6 6" xfId="10236"/>
    <cellStyle name="Commentaire 2 2 2 2 4 6 7" xfId="10237"/>
    <cellStyle name="Commentaire 2 2 2 2 4 7" xfId="3955"/>
    <cellStyle name="Commentaire 2 2 2 2 4 7 2" xfId="10238"/>
    <cellStyle name="Commentaire 2 2 2 2 4 7 3" xfId="10239"/>
    <cellStyle name="Commentaire 2 2 2 2 4 7 4" xfId="10240"/>
    <cellStyle name="Commentaire 2 2 2 2 4 7 5" xfId="10241"/>
    <cellStyle name="Commentaire 2 2 2 2 4 7 6" xfId="10242"/>
    <cellStyle name="Commentaire 2 2 2 2 4 7 7" xfId="10243"/>
    <cellStyle name="Commentaire 2 2 2 2 4 8" xfId="3956"/>
    <cellStyle name="Commentaire 2 2 2 2 4 8 2" xfId="10244"/>
    <cellStyle name="Commentaire 2 2 2 2 4 8 3" xfId="10245"/>
    <cellStyle name="Commentaire 2 2 2 2 4 8 4" xfId="10246"/>
    <cellStyle name="Commentaire 2 2 2 2 4 8 5" xfId="10247"/>
    <cellStyle name="Commentaire 2 2 2 2 4 8 6" xfId="10248"/>
    <cellStyle name="Commentaire 2 2 2 2 4 8 7" xfId="10249"/>
    <cellStyle name="Commentaire 2 2 2 2 4 9" xfId="10250"/>
    <cellStyle name="Commentaire 2 2 2 2 5" xfId="100"/>
    <cellStyle name="Commentaire 2 2 2 2 5 10" xfId="10251"/>
    <cellStyle name="Commentaire 2 2 2 2 5 11" xfId="10252"/>
    <cellStyle name="Commentaire 2 2 2 2 5 12" xfId="10253"/>
    <cellStyle name="Commentaire 2 2 2 2 5 13" xfId="10254"/>
    <cellStyle name="Commentaire 2 2 2 2 5 14" xfId="10255"/>
    <cellStyle name="Commentaire 2 2 2 2 5 15" xfId="32935"/>
    <cellStyle name="Commentaire 2 2 2 2 5 16" xfId="34611"/>
    <cellStyle name="Commentaire 2 2 2 2 5 17" xfId="34790"/>
    <cellStyle name="Commentaire 2 2 2 2 5 2" xfId="764"/>
    <cellStyle name="Commentaire 2 2 2 2 5 2 10" xfId="10256"/>
    <cellStyle name="Commentaire 2 2 2 2 5 2 2" xfId="3321"/>
    <cellStyle name="Commentaire 2 2 2 2 5 2 2 2" xfId="3957"/>
    <cellStyle name="Commentaire 2 2 2 2 5 2 2 2 2" xfId="10257"/>
    <cellStyle name="Commentaire 2 2 2 2 5 2 2 2 3" xfId="10258"/>
    <cellStyle name="Commentaire 2 2 2 2 5 2 2 2 4" xfId="10259"/>
    <cellStyle name="Commentaire 2 2 2 2 5 2 2 2 5" xfId="10260"/>
    <cellStyle name="Commentaire 2 2 2 2 5 2 2 2 6" xfId="10261"/>
    <cellStyle name="Commentaire 2 2 2 2 5 2 2 2 7" xfId="10262"/>
    <cellStyle name="Commentaire 2 2 2 2 5 2 2 3" xfId="10263"/>
    <cellStyle name="Commentaire 2 2 2 2 5 2 2 4" xfId="10264"/>
    <cellStyle name="Commentaire 2 2 2 2 5 2 2 5" xfId="10265"/>
    <cellStyle name="Commentaire 2 2 2 2 5 2 2 6" xfId="10266"/>
    <cellStyle name="Commentaire 2 2 2 2 5 2 3" xfId="2333"/>
    <cellStyle name="Commentaire 2 2 2 2 5 2 3 2" xfId="3958"/>
    <cellStyle name="Commentaire 2 2 2 2 5 2 3 2 2" xfId="10267"/>
    <cellStyle name="Commentaire 2 2 2 2 5 2 3 2 3" xfId="10268"/>
    <cellStyle name="Commentaire 2 2 2 2 5 2 3 2 4" xfId="10269"/>
    <cellStyle name="Commentaire 2 2 2 2 5 2 3 2 5" xfId="10270"/>
    <cellStyle name="Commentaire 2 2 2 2 5 2 3 2 6" xfId="10271"/>
    <cellStyle name="Commentaire 2 2 2 2 5 2 3 2 7" xfId="10272"/>
    <cellStyle name="Commentaire 2 2 2 2 5 2 3 3" xfId="10273"/>
    <cellStyle name="Commentaire 2 2 2 2 5 2 3 4" xfId="10274"/>
    <cellStyle name="Commentaire 2 2 2 2 5 2 3 5" xfId="10275"/>
    <cellStyle name="Commentaire 2 2 2 2 5 2 3 6" xfId="10276"/>
    <cellStyle name="Commentaire 2 2 2 2 5 2 4" xfId="3959"/>
    <cellStyle name="Commentaire 2 2 2 2 5 2 4 2" xfId="10277"/>
    <cellStyle name="Commentaire 2 2 2 2 5 2 4 3" xfId="10278"/>
    <cellStyle name="Commentaire 2 2 2 2 5 2 4 4" xfId="10279"/>
    <cellStyle name="Commentaire 2 2 2 2 5 2 4 5" xfId="10280"/>
    <cellStyle name="Commentaire 2 2 2 2 5 2 4 6" xfId="10281"/>
    <cellStyle name="Commentaire 2 2 2 2 5 2 4 7" xfId="10282"/>
    <cellStyle name="Commentaire 2 2 2 2 5 2 5" xfId="3960"/>
    <cellStyle name="Commentaire 2 2 2 2 5 2 5 2" xfId="10283"/>
    <cellStyle name="Commentaire 2 2 2 2 5 2 5 3" xfId="10284"/>
    <cellStyle name="Commentaire 2 2 2 2 5 2 5 4" xfId="10285"/>
    <cellStyle name="Commentaire 2 2 2 2 5 2 5 5" xfId="10286"/>
    <cellStyle name="Commentaire 2 2 2 2 5 2 5 6" xfId="10287"/>
    <cellStyle name="Commentaire 2 2 2 2 5 2 5 7" xfId="10288"/>
    <cellStyle name="Commentaire 2 2 2 2 5 2 6" xfId="10289"/>
    <cellStyle name="Commentaire 2 2 2 2 5 2 7" xfId="10290"/>
    <cellStyle name="Commentaire 2 2 2 2 5 2 8" xfId="10291"/>
    <cellStyle name="Commentaire 2 2 2 2 5 2 9" xfId="10292"/>
    <cellStyle name="Commentaire 2 2 2 2 5 3" xfId="765"/>
    <cellStyle name="Commentaire 2 2 2 2 5 3 10" xfId="10293"/>
    <cellStyle name="Commentaire 2 2 2 2 5 3 2" xfId="3588"/>
    <cellStyle name="Commentaire 2 2 2 2 5 3 2 2" xfId="3961"/>
    <cellStyle name="Commentaire 2 2 2 2 5 3 2 2 2" xfId="10294"/>
    <cellStyle name="Commentaire 2 2 2 2 5 3 2 2 3" xfId="10295"/>
    <cellStyle name="Commentaire 2 2 2 2 5 3 2 2 4" xfId="10296"/>
    <cellStyle name="Commentaire 2 2 2 2 5 3 2 2 5" xfId="10297"/>
    <cellStyle name="Commentaire 2 2 2 2 5 3 2 2 6" xfId="10298"/>
    <cellStyle name="Commentaire 2 2 2 2 5 3 2 2 7" xfId="10299"/>
    <cellStyle name="Commentaire 2 2 2 2 5 3 2 3" xfId="10300"/>
    <cellStyle name="Commentaire 2 2 2 2 5 3 2 4" xfId="10301"/>
    <cellStyle name="Commentaire 2 2 2 2 5 3 2 5" xfId="10302"/>
    <cellStyle name="Commentaire 2 2 2 2 5 3 2 6" xfId="10303"/>
    <cellStyle name="Commentaire 2 2 2 2 5 3 3" xfId="2334"/>
    <cellStyle name="Commentaire 2 2 2 2 5 3 3 2" xfId="3962"/>
    <cellStyle name="Commentaire 2 2 2 2 5 3 3 2 2" xfId="10304"/>
    <cellStyle name="Commentaire 2 2 2 2 5 3 3 2 3" xfId="10305"/>
    <cellStyle name="Commentaire 2 2 2 2 5 3 3 2 4" xfId="10306"/>
    <cellStyle name="Commentaire 2 2 2 2 5 3 3 2 5" xfId="10307"/>
    <cellStyle name="Commentaire 2 2 2 2 5 3 3 2 6" xfId="10308"/>
    <cellStyle name="Commentaire 2 2 2 2 5 3 3 2 7" xfId="10309"/>
    <cellStyle name="Commentaire 2 2 2 2 5 3 3 3" xfId="10310"/>
    <cellStyle name="Commentaire 2 2 2 2 5 3 3 4" xfId="10311"/>
    <cellStyle name="Commentaire 2 2 2 2 5 3 3 5" xfId="10312"/>
    <cellStyle name="Commentaire 2 2 2 2 5 3 3 6" xfId="10313"/>
    <cellStyle name="Commentaire 2 2 2 2 5 3 4" xfId="3963"/>
    <cellStyle name="Commentaire 2 2 2 2 5 3 4 2" xfId="10314"/>
    <cellStyle name="Commentaire 2 2 2 2 5 3 4 3" xfId="10315"/>
    <cellStyle name="Commentaire 2 2 2 2 5 3 4 4" xfId="10316"/>
    <cellStyle name="Commentaire 2 2 2 2 5 3 4 5" xfId="10317"/>
    <cellStyle name="Commentaire 2 2 2 2 5 3 4 6" xfId="10318"/>
    <cellStyle name="Commentaire 2 2 2 2 5 3 4 7" xfId="10319"/>
    <cellStyle name="Commentaire 2 2 2 2 5 3 5" xfId="3964"/>
    <cellStyle name="Commentaire 2 2 2 2 5 3 5 2" xfId="10320"/>
    <cellStyle name="Commentaire 2 2 2 2 5 3 5 3" xfId="10321"/>
    <cellStyle name="Commentaire 2 2 2 2 5 3 5 4" xfId="10322"/>
    <cellStyle name="Commentaire 2 2 2 2 5 3 5 5" xfId="10323"/>
    <cellStyle name="Commentaire 2 2 2 2 5 3 5 6" xfId="10324"/>
    <cellStyle name="Commentaire 2 2 2 2 5 3 5 7" xfId="10325"/>
    <cellStyle name="Commentaire 2 2 2 2 5 3 6" xfId="10326"/>
    <cellStyle name="Commentaire 2 2 2 2 5 3 7" xfId="10327"/>
    <cellStyle name="Commentaire 2 2 2 2 5 3 8" xfId="10328"/>
    <cellStyle name="Commentaire 2 2 2 2 5 3 9" xfId="10329"/>
    <cellStyle name="Commentaire 2 2 2 2 5 4" xfId="2773"/>
    <cellStyle name="Commentaire 2 2 2 2 5 4 2" xfId="3965"/>
    <cellStyle name="Commentaire 2 2 2 2 5 4 2 2" xfId="10330"/>
    <cellStyle name="Commentaire 2 2 2 2 5 4 2 3" xfId="10331"/>
    <cellStyle name="Commentaire 2 2 2 2 5 4 2 4" xfId="10332"/>
    <cellStyle name="Commentaire 2 2 2 2 5 4 2 5" xfId="10333"/>
    <cellStyle name="Commentaire 2 2 2 2 5 4 2 6" xfId="10334"/>
    <cellStyle name="Commentaire 2 2 2 2 5 4 2 7" xfId="10335"/>
    <cellStyle name="Commentaire 2 2 2 2 5 4 3" xfId="10336"/>
    <cellStyle name="Commentaire 2 2 2 2 5 4 4" xfId="10337"/>
    <cellStyle name="Commentaire 2 2 2 2 5 4 5" xfId="10338"/>
    <cellStyle name="Commentaire 2 2 2 2 5 4 6" xfId="10339"/>
    <cellStyle name="Commentaire 2 2 2 2 5 5" xfId="1629"/>
    <cellStyle name="Commentaire 2 2 2 2 5 5 2" xfId="3966"/>
    <cellStyle name="Commentaire 2 2 2 2 5 5 2 2" xfId="10340"/>
    <cellStyle name="Commentaire 2 2 2 2 5 5 2 3" xfId="10341"/>
    <cellStyle name="Commentaire 2 2 2 2 5 5 2 4" xfId="10342"/>
    <cellStyle name="Commentaire 2 2 2 2 5 5 2 5" xfId="10343"/>
    <cellStyle name="Commentaire 2 2 2 2 5 5 2 6" xfId="10344"/>
    <cellStyle name="Commentaire 2 2 2 2 5 5 2 7" xfId="10345"/>
    <cellStyle name="Commentaire 2 2 2 2 5 5 3" xfId="10346"/>
    <cellStyle name="Commentaire 2 2 2 2 5 5 4" xfId="10347"/>
    <cellStyle name="Commentaire 2 2 2 2 5 5 5" xfId="10348"/>
    <cellStyle name="Commentaire 2 2 2 2 5 5 6" xfId="10349"/>
    <cellStyle name="Commentaire 2 2 2 2 5 6" xfId="3967"/>
    <cellStyle name="Commentaire 2 2 2 2 5 6 2" xfId="10350"/>
    <cellStyle name="Commentaire 2 2 2 2 5 6 3" xfId="10351"/>
    <cellStyle name="Commentaire 2 2 2 2 5 6 4" xfId="10352"/>
    <cellStyle name="Commentaire 2 2 2 2 5 6 5" xfId="10353"/>
    <cellStyle name="Commentaire 2 2 2 2 5 6 6" xfId="10354"/>
    <cellStyle name="Commentaire 2 2 2 2 5 6 7" xfId="10355"/>
    <cellStyle name="Commentaire 2 2 2 2 5 7" xfId="3968"/>
    <cellStyle name="Commentaire 2 2 2 2 5 7 2" xfId="10356"/>
    <cellStyle name="Commentaire 2 2 2 2 5 7 3" xfId="10357"/>
    <cellStyle name="Commentaire 2 2 2 2 5 7 4" xfId="10358"/>
    <cellStyle name="Commentaire 2 2 2 2 5 7 5" xfId="10359"/>
    <cellStyle name="Commentaire 2 2 2 2 5 7 6" xfId="10360"/>
    <cellStyle name="Commentaire 2 2 2 2 5 7 7" xfId="10361"/>
    <cellStyle name="Commentaire 2 2 2 2 5 8" xfId="3969"/>
    <cellStyle name="Commentaire 2 2 2 2 5 8 2" xfId="10362"/>
    <cellStyle name="Commentaire 2 2 2 2 5 8 3" xfId="10363"/>
    <cellStyle name="Commentaire 2 2 2 2 5 8 4" xfId="10364"/>
    <cellStyle name="Commentaire 2 2 2 2 5 8 5" xfId="10365"/>
    <cellStyle name="Commentaire 2 2 2 2 5 8 6" xfId="10366"/>
    <cellStyle name="Commentaire 2 2 2 2 5 8 7" xfId="10367"/>
    <cellStyle name="Commentaire 2 2 2 2 5 9" xfId="10368"/>
    <cellStyle name="Commentaire 2 2 2 2 6" xfId="766"/>
    <cellStyle name="Commentaire 2 2 2 2 6 10" xfId="10369"/>
    <cellStyle name="Commentaire 2 2 2 2 6 2" xfId="3144"/>
    <cellStyle name="Commentaire 2 2 2 2 6 2 2" xfId="3970"/>
    <cellStyle name="Commentaire 2 2 2 2 6 2 2 2" xfId="10370"/>
    <cellStyle name="Commentaire 2 2 2 2 6 2 2 3" xfId="10371"/>
    <cellStyle name="Commentaire 2 2 2 2 6 2 2 4" xfId="10372"/>
    <cellStyle name="Commentaire 2 2 2 2 6 2 2 5" xfId="10373"/>
    <cellStyle name="Commentaire 2 2 2 2 6 2 2 6" xfId="10374"/>
    <cellStyle name="Commentaire 2 2 2 2 6 2 2 7" xfId="10375"/>
    <cellStyle name="Commentaire 2 2 2 2 6 2 3" xfId="10376"/>
    <cellStyle name="Commentaire 2 2 2 2 6 2 4" xfId="10377"/>
    <cellStyle name="Commentaire 2 2 2 2 6 2 5" xfId="10378"/>
    <cellStyle name="Commentaire 2 2 2 2 6 2 6" xfId="10379"/>
    <cellStyle name="Commentaire 2 2 2 2 6 3" xfId="2335"/>
    <cellStyle name="Commentaire 2 2 2 2 6 3 2" xfId="3971"/>
    <cellStyle name="Commentaire 2 2 2 2 6 3 2 2" xfId="10380"/>
    <cellStyle name="Commentaire 2 2 2 2 6 3 2 3" xfId="10381"/>
    <cellStyle name="Commentaire 2 2 2 2 6 3 2 4" xfId="10382"/>
    <cellStyle name="Commentaire 2 2 2 2 6 3 2 5" xfId="10383"/>
    <cellStyle name="Commentaire 2 2 2 2 6 3 2 6" xfId="10384"/>
    <cellStyle name="Commentaire 2 2 2 2 6 3 2 7" xfId="10385"/>
    <cellStyle name="Commentaire 2 2 2 2 6 3 3" xfId="10386"/>
    <cellStyle name="Commentaire 2 2 2 2 6 3 4" xfId="10387"/>
    <cellStyle name="Commentaire 2 2 2 2 6 3 5" xfId="10388"/>
    <cellStyle name="Commentaire 2 2 2 2 6 3 6" xfId="10389"/>
    <cellStyle name="Commentaire 2 2 2 2 6 4" xfId="3972"/>
    <cellStyle name="Commentaire 2 2 2 2 6 4 2" xfId="10390"/>
    <cellStyle name="Commentaire 2 2 2 2 6 4 3" xfId="10391"/>
    <cellStyle name="Commentaire 2 2 2 2 6 4 4" xfId="10392"/>
    <cellStyle name="Commentaire 2 2 2 2 6 4 5" xfId="10393"/>
    <cellStyle name="Commentaire 2 2 2 2 6 4 6" xfId="10394"/>
    <cellStyle name="Commentaire 2 2 2 2 6 4 7" xfId="10395"/>
    <cellStyle name="Commentaire 2 2 2 2 6 5" xfId="3973"/>
    <cellStyle name="Commentaire 2 2 2 2 6 5 2" xfId="10396"/>
    <cellStyle name="Commentaire 2 2 2 2 6 5 3" xfId="10397"/>
    <cellStyle name="Commentaire 2 2 2 2 6 5 4" xfId="10398"/>
    <cellStyle name="Commentaire 2 2 2 2 6 5 5" xfId="10399"/>
    <cellStyle name="Commentaire 2 2 2 2 6 5 6" xfId="10400"/>
    <cellStyle name="Commentaire 2 2 2 2 6 5 7" xfId="10401"/>
    <cellStyle name="Commentaire 2 2 2 2 6 6" xfId="10402"/>
    <cellStyle name="Commentaire 2 2 2 2 6 7" xfId="10403"/>
    <cellStyle name="Commentaire 2 2 2 2 6 8" xfId="10404"/>
    <cellStyle name="Commentaire 2 2 2 2 6 9" xfId="10405"/>
    <cellStyle name="Commentaire 2 2 2 2 7" xfId="2597"/>
    <cellStyle name="Commentaire 2 2 2 2 7 2" xfId="10406"/>
    <cellStyle name="Commentaire 2 2 2 2 7 3" xfId="10407"/>
    <cellStyle name="Commentaire 2 2 2 2 7 4" xfId="10408"/>
    <cellStyle name="Commentaire 2 2 2 2 7 5" xfId="10409"/>
    <cellStyle name="Commentaire 2 2 2 2 7 6" xfId="10410"/>
    <cellStyle name="Commentaire 2 2 2 2 7 7" xfId="10411"/>
    <cellStyle name="Commentaire 2 2 2 2 7 8" xfId="10412"/>
    <cellStyle name="Commentaire 2 2 2 2 8" xfId="1452"/>
    <cellStyle name="Commentaire 2 2 2 2 8 2" xfId="10413"/>
    <cellStyle name="Commentaire 2 2 2 2 8 3" xfId="10414"/>
    <cellStyle name="Commentaire 2 2 2 2 8 4" xfId="10415"/>
    <cellStyle name="Commentaire 2 2 2 2 8 5" xfId="10416"/>
    <cellStyle name="Commentaire 2 2 2 2 8 6" xfId="10417"/>
    <cellStyle name="Commentaire 2 2 2 2 8 7" xfId="10418"/>
    <cellStyle name="Commentaire 2 2 2 2 8 8" xfId="10419"/>
    <cellStyle name="Commentaire 2 2 2 2 9" xfId="3974"/>
    <cellStyle name="Commentaire 2 2 2 2 9 2" xfId="10420"/>
    <cellStyle name="Commentaire 2 2 2 2 9 3" xfId="10421"/>
    <cellStyle name="Commentaire 2 2 2 2 9 4" xfId="10422"/>
    <cellStyle name="Commentaire 2 2 2 2 9 5" xfId="10423"/>
    <cellStyle name="Commentaire 2 2 2 2 9 6" xfId="10424"/>
    <cellStyle name="Commentaire 2 2 2 2 9 7" xfId="10425"/>
    <cellStyle name="Commentaire 2 2 2 3" xfId="767"/>
    <cellStyle name="Commentaire 2 2 2 3 10" xfId="10426"/>
    <cellStyle name="Commentaire 2 2 2 3 2" xfId="3053"/>
    <cellStyle name="Commentaire 2 2 2 3 2 2" xfId="3975"/>
    <cellStyle name="Commentaire 2 2 2 3 2 2 2" xfId="10427"/>
    <cellStyle name="Commentaire 2 2 2 3 2 2 3" xfId="10428"/>
    <cellStyle name="Commentaire 2 2 2 3 2 2 4" xfId="10429"/>
    <cellStyle name="Commentaire 2 2 2 3 2 2 5" xfId="10430"/>
    <cellStyle name="Commentaire 2 2 2 3 2 2 6" xfId="10431"/>
    <cellStyle name="Commentaire 2 2 2 3 2 2 7" xfId="10432"/>
    <cellStyle name="Commentaire 2 2 2 3 2 3" xfId="10433"/>
    <cellStyle name="Commentaire 2 2 2 3 2 4" xfId="10434"/>
    <cellStyle name="Commentaire 2 2 2 3 2 5" xfId="10435"/>
    <cellStyle name="Commentaire 2 2 2 3 2 6" xfId="10436"/>
    <cellStyle name="Commentaire 2 2 2 3 3" xfId="2336"/>
    <cellStyle name="Commentaire 2 2 2 3 3 2" xfId="3976"/>
    <cellStyle name="Commentaire 2 2 2 3 3 2 2" xfId="10437"/>
    <cellStyle name="Commentaire 2 2 2 3 3 2 3" xfId="10438"/>
    <cellStyle name="Commentaire 2 2 2 3 3 2 4" xfId="10439"/>
    <cellStyle name="Commentaire 2 2 2 3 3 2 5" xfId="10440"/>
    <cellStyle name="Commentaire 2 2 2 3 3 2 6" xfId="10441"/>
    <cellStyle name="Commentaire 2 2 2 3 3 2 7" xfId="10442"/>
    <cellStyle name="Commentaire 2 2 2 3 3 3" xfId="10443"/>
    <cellStyle name="Commentaire 2 2 2 3 3 4" xfId="10444"/>
    <cellStyle name="Commentaire 2 2 2 3 3 5" xfId="10445"/>
    <cellStyle name="Commentaire 2 2 2 3 3 6" xfId="10446"/>
    <cellStyle name="Commentaire 2 2 2 3 4" xfId="3977"/>
    <cellStyle name="Commentaire 2 2 2 3 4 2" xfId="10447"/>
    <cellStyle name="Commentaire 2 2 2 3 4 3" xfId="10448"/>
    <cellStyle name="Commentaire 2 2 2 3 4 4" xfId="10449"/>
    <cellStyle name="Commentaire 2 2 2 3 4 5" xfId="10450"/>
    <cellStyle name="Commentaire 2 2 2 3 4 6" xfId="10451"/>
    <cellStyle name="Commentaire 2 2 2 3 4 7" xfId="10452"/>
    <cellStyle name="Commentaire 2 2 2 3 5" xfId="3978"/>
    <cellStyle name="Commentaire 2 2 2 3 5 2" xfId="10453"/>
    <cellStyle name="Commentaire 2 2 2 3 5 3" xfId="10454"/>
    <cellStyle name="Commentaire 2 2 2 3 5 4" xfId="10455"/>
    <cellStyle name="Commentaire 2 2 2 3 5 5" xfId="10456"/>
    <cellStyle name="Commentaire 2 2 2 3 5 6" xfId="10457"/>
    <cellStyle name="Commentaire 2 2 2 3 5 7" xfId="10458"/>
    <cellStyle name="Commentaire 2 2 2 3 6" xfId="10459"/>
    <cellStyle name="Commentaire 2 2 2 3 7" xfId="10460"/>
    <cellStyle name="Commentaire 2 2 2 3 8" xfId="10461"/>
    <cellStyle name="Commentaire 2 2 2 3 9" xfId="10462"/>
    <cellStyle name="Commentaire 2 2 2 4" xfId="2506"/>
    <cellStyle name="Commentaire 2 2 2 4 2" xfId="10463"/>
    <cellStyle name="Commentaire 2 2 2 4 3" xfId="10464"/>
    <cellStyle name="Commentaire 2 2 2 4 4" xfId="10465"/>
    <cellStyle name="Commentaire 2 2 2 4 5" xfId="10466"/>
    <cellStyle name="Commentaire 2 2 2 4 6" xfId="10467"/>
    <cellStyle name="Commentaire 2 2 2 4 7" xfId="10468"/>
    <cellStyle name="Commentaire 2 2 2 4 8" xfId="10469"/>
    <cellStyle name="Commentaire 2 2 2 5" xfId="1361"/>
    <cellStyle name="Commentaire 2 2 2 5 2" xfId="10470"/>
    <cellStyle name="Commentaire 2 2 2 5 3" xfId="10471"/>
    <cellStyle name="Commentaire 2 2 2 5 4" xfId="10472"/>
    <cellStyle name="Commentaire 2 2 2 5 5" xfId="10473"/>
    <cellStyle name="Commentaire 2 2 2 5 6" xfId="10474"/>
    <cellStyle name="Commentaire 2 2 2 5 7" xfId="10475"/>
    <cellStyle name="Commentaire 2 2 2 5 8" xfId="10476"/>
    <cellStyle name="Commentaire 2 2 2 6" xfId="3979"/>
    <cellStyle name="Commentaire 2 2 2 6 2" xfId="10477"/>
    <cellStyle name="Commentaire 2 2 2 6 3" xfId="10478"/>
    <cellStyle name="Commentaire 2 2 2 6 4" xfId="10479"/>
    <cellStyle name="Commentaire 2 2 2 6 5" xfId="10480"/>
    <cellStyle name="Commentaire 2 2 2 6 6" xfId="10481"/>
    <cellStyle name="Commentaire 2 2 2 6 7" xfId="10482"/>
    <cellStyle name="Commentaire 2 2 2 7" xfId="10483"/>
    <cellStyle name="Commentaire 2 2 2 8" xfId="10484"/>
    <cellStyle name="Commentaire 2 2 2 9" xfId="10485"/>
    <cellStyle name="Commentaire 2 2 3" xfId="768"/>
    <cellStyle name="Commentaire 2 2 3 10" xfId="10486"/>
    <cellStyle name="Commentaire 2 2 3 11" xfId="34390"/>
    <cellStyle name="Commentaire 2 2 3 2" xfId="3052"/>
    <cellStyle name="Commentaire 2 2 3 2 2" xfId="3980"/>
    <cellStyle name="Commentaire 2 2 3 2 2 2" xfId="10487"/>
    <cellStyle name="Commentaire 2 2 3 2 2 3" xfId="10488"/>
    <cellStyle name="Commentaire 2 2 3 2 2 4" xfId="10489"/>
    <cellStyle name="Commentaire 2 2 3 2 2 5" xfId="10490"/>
    <cellStyle name="Commentaire 2 2 3 2 2 6" xfId="10491"/>
    <cellStyle name="Commentaire 2 2 3 2 2 7" xfId="10492"/>
    <cellStyle name="Commentaire 2 2 3 2 3" xfId="10493"/>
    <cellStyle name="Commentaire 2 2 3 2 4" xfId="10494"/>
    <cellStyle name="Commentaire 2 2 3 2 5" xfId="10495"/>
    <cellStyle name="Commentaire 2 2 3 2 6" xfId="10496"/>
    <cellStyle name="Commentaire 2 2 3 3" xfId="2337"/>
    <cellStyle name="Commentaire 2 2 3 3 2" xfId="3981"/>
    <cellStyle name="Commentaire 2 2 3 3 2 2" xfId="10497"/>
    <cellStyle name="Commentaire 2 2 3 3 2 3" xfId="10498"/>
    <cellStyle name="Commentaire 2 2 3 3 2 4" xfId="10499"/>
    <cellStyle name="Commentaire 2 2 3 3 2 5" xfId="10500"/>
    <cellStyle name="Commentaire 2 2 3 3 2 6" xfId="10501"/>
    <cellStyle name="Commentaire 2 2 3 3 2 7" xfId="10502"/>
    <cellStyle name="Commentaire 2 2 3 3 3" xfId="10503"/>
    <cellStyle name="Commentaire 2 2 3 3 4" xfId="10504"/>
    <cellStyle name="Commentaire 2 2 3 3 5" xfId="10505"/>
    <cellStyle name="Commentaire 2 2 3 3 6" xfId="10506"/>
    <cellStyle name="Commentaire 2 2 3 4" xfId="3982"/>
    <cellStyle name="Commentaire 2 2 3 4 2" xfId="10507"/>
    <cellStyle name="Commentaire 2 2 3 4 3" xfId="10508"/>
    <cellStyle name="Commentaire 2 2 3 4 4" xfId="10509"/>
    <cellStyle name="Commentaire 2 2 3 4 5" xfId="10510"/>
    <cellStyle name="Commentaire 2 2 3 4 6" xfId="10511"/>
    <cellStyle name="Commentaire 2 2 3 4 7" xfId="10512"/>
    <cellStyle name="Commentaire 2 2 3 5" xfId="3983"/>
    <cellStyle name="Commentaire 2 2 3 5 2" xfId="10513"/>
    <cellStyle name="Commentaire 2 2 3 5 3" xfId="10514"/>
    <cellStyle name="Commentaire 2 2 3 5 4" xfId="10515"/>
    <cellStyle name="Commentaire 2 2 3 5 5" xfId="10516"/>
    <cellStyle name="Commentaire 2 2 3 5 6" xfId="10517"/>
    <cellStyle name="Commentaire 2 2 3 5 7" xfId="10518"/>
    <cellStyle name="Commentaire 2 2 3 6" xfId="10519"/>
    <cellStyle name="Commentaire 2 2 3 7" xfId="10520"/>
    <cellStyle name="Commentaire 2 2 3 8" xfId="10521"/>
    <cellStyle name="Commentaire 2 2 3 9" xfId="10522"/>
    <cellStyle name="Commentaire 2 2 4" xfId="2505"/>
    <cellStyle name="Commentaire 2 2 4 2" xfId="10523"/>
    <cellStyle name="Commentaire 2 2 4 3" xfId="10524"/>
    <cellStyle name="Commentaire 2 2 4 4" xfId="10525"/>
    <cellStyle name="Commentaire 2 2 4 5" xfId="10526"/>
    <cellStyle name="Commentaire 2 2 4 6" xfId="10527"/>
    <cellStyle name="Commentaire 2 2 4 7" xfId="10528"/>
    <cellStyle name="Commentaire 2 2 4 8" xfId="10529"/>
    <cellStyle name="Commentaire 2 2 5" xfId="1360"/>
    <cellStyle name="Commentaire 2 2 5 2" xfId="10530"/>
    <cellStyle name="Commentaire 2 2 5 3" xfId="10531"/>
    <cellStyle name="Commentaire 2 2 5 4" xfId="10532"/>
    <cellStyle name="Commentaire 2 2 5 5" xfId="10533"/>
    <cellStyle name="Commentaire 2 2 5 6" xfId="10534"/>
    <cellStyle name="Commentaire 2 2 5 7" xfId="10535"/>
    <cellStyle name="Commentaire 2 2 5 8" xfId="10536"/>
    <cellStyle name="Commentaire 2 2 6" xfId="3984"/>
    <cellStyle name="Commentaire 2 2 6 2" xfId="10537"/>
    <cellStyle name="Commentaire 2 2 6 3" xfId="10538"/>
    <cellStyle name="Commentaire 2 2 6 4" xfId="10539"/>
    <cellStyle name="Commentaire 2 2 6 5" xfId="10540"/>
    <cellStyle name="Commentaire 2 2 6 6" xfId="10541"/>
    <cellStyle name="Commentaire 2 2 6 7" xfId="10542"/>
    <cellStyle name="Commentaire 2 2 7" xfId="10543"/>
    <cellStyle name="Commentaire 2 2 8" xfId="10544"/>
    <cellStyle name="Commentaire 2 2 9" xfId="10545"/>
    <cellStyle name="Commentaire 2 3" xfId="101"/>
    <cellStyle name="Commentaire 2 3 10" xfId="10546"/>
    <cellStyle name="Commentaire 2 3 11" xfId="10547"/>
    <cellStyle name="Commentaire 2 3 12" xfId="10548"/>
    <cellStyle name="Commentaire 2 3 13" xfId="10549"/>
    <cellStyle name="Commentaire 2 3 14" xfId="32472"/>
    <cellStyle name="Commentaire 2 3 15" xfId="34391"/>
    <cellStyle name="Commentaire 2 3 16" xfId="34516"/>
    <cellStyle name="Commentaire 2 3 17" xfId="34791"/>
    <cellStyle name="Commentaire 2 3 2" xfId="102"/>
    <cellStyle name="Commentaire 2 3 2 10" xfId="10550"/>
    <cellStyle name="Commentaire 2 3 2 11" xfId="10551"/>
    <cellStyle name="Commentaire 2 3 2 12" xfId="10552"/>
    <cellStyle name="Commentaire 2 3 2 13" xfId="32473"/>
    <cellStyle name="Commentaire 2 3 2 14" xfId="34517"/>
    <cellStyle name="Commentaire 2 3 2 15" xfId="34792"/>
    <cellStyle name="Commentaire 2 3 2 2" xfId="103"/>
    <cellStyle name="Commentaire 2 3 2 2 10" xfId="10553"/>
    <cellStyle name="Commentaire 2 3 2 2 11" xfId="10554"/>
    <cellStyle name="Commentaire 2 3 2 2 12" xfId="10555"/>
    <cellStyle name="Commentaire 2 3 2 2 13" xfId="10556"/>
    <cellStyle name="Commentaire 2 3 2 2 14" xfId="10557"/>
    <cellStyle name="Commentaire 2 3 2 2 15" xfId="32474"/>
    <cellStyle name="Commentaire 2 3 2 2 16" xfId="34518"/>
    <cellStyle name="Commentaire 2 3 2 2 17" xfId="34793"/>
    <cellStyle name="Commentaire 2 3 2 2 2" xfId="104"/>
    <cellStyle name="Commentaire 2 3 2 2 2 10" xfId="10558"/>
    <cellStyle name="Commentaire 2 3 2 2 2 11" xfId="10559"/>
    <cellStyle name="Commentaire 2 3 2 2 2 12" xfId="10560"/>
    <cellStyle name="Commentaire 2 3 2 2 2 13" xfId="10561"/>
    <cellStyle name="Commentaire 2 3 2 2 2 14" xfId="10562"/>
    <cellStyle name="Commentaire 2 3 2 2 2 15" xfId="32770"/>
    <cellStyle name="Commentaire 2 3 2 2 2 16" xfId="34565"/>
    <cellStyle name="Commentaire 2 3 2 2 2 17" xfId="34794"/>
    <cellStyle name="Commentaire 2 3 2 2 2 2" xfId="769"/>
    <cellStyle name="Commentaire 2 3 2 2 2 2 10" xfId="10563"/>
    <cellStyle name="Commentaire 2 3 2 2 2 2 11" xfId="33017"/>
    <cellStyle name="Commentaire 2 3 2 2 2 2 12" xfId="34676"/>
    <cellStyle name="Commentaire 2 3 2 2 2 2 2" xfId="3322"/>
    <cellStyle name="Commentaire 2 3 2 2 2 2 2 2" xfId="3985"/>
    <cellStyle name="Commentaire 2 3 2 2 2 2 2 2 2" xfId="10564"/>
    <cellStyle name="Commentaire 2 3 2 2 2 2 2 2 3" xfId="10565"/>
    <cellStyle name="Commentaire 2 3 2 2 2 2 2 2 4" xfId="10566"/>
    <cellStyle name="Commentaire 2 3 2 2 2 2 2 2 5" xfId="10567"/>
    <cellStyle name="Commentaire 2 3 2 2 2 2 2 2 6" xfId="10568"/>
    <cellStyle name="Commentaire 2 3 2 2 2 2 2 2 7" xfId="10569"/>
    <cellStyle name="Commentaire 2 3 2 2 2 2 2 3" xfId="10570"/>
    <cellStyle name="Commentaire 2 3 2 2 2 2 2 4" xfId="10571"/>
    <cellStyle name="Commentaire 2 3 2 2 2 2 2 5" xfId="10572"/>
    <cellStyle name="Commentaire 2 3 2 2 2 2 2 6" xfId="10573"/>
    <cellStyle name="Commentaire 2 3 2 2 2 2 3" xfId="2338"/>
    <cellStyle name="Commentaire 2 3 2 2 2 2 3 2" xfId="3986"/>
    <cellStyle name="Commentaire 2 3 2 2 2 2 3 2 2" xfId="10574"/>
    <cellStyle name="Commentaire 2 3 2 2 2 2 3 2 3" xfId="10575"/>
    <cellStyle name="Commentaire 2 3 2 2 2 2 3 2 4" xfId="10576"/>
    <cellStyle name="Commentaire 2 3 2 2 2 2 3 2 5" xfId="10577"/>
    <cellStyle name="Commentaire 2 3 2 2 2 2 3 2 6" xfId="10578"/>
    <cellStyle name="Commentaire 2 3 2 2 2 2 3 2 7" xfId="10579"/>
    <cellStyle name="Commentaire 2 3 2 2 2 2 3 3" xfId="10580"/>
    <cellStyle name="Commentaire 2 3 2 2 2 2 3 4" xfId="10581"/>
    <cellStyle name="Commentaire 2 3 2 2 2 2 3 5" xfId="10582"/>
    <cellStyle name="Commentaire 2 3 2 2 2 2 3 6" xfId="10583"/>
    <cellStyle name="Commentaire 2 3 2 2 2 2 4" xfId="3987"/>
    <cellStyle name="Commentaire 2 3 2 2 2 2 4 2" xfId="10584"/>
    <cellStyle name="Commentaire 2 3 2 2 2 2 4 3" xfId="10585"/>
    <cellStyle name="Commentaire 2 3 2 2 2 2 4 4" xfId="10586"/>
    <cellStyle name="Commentaire 2 3 2 2 2 2 4 5" xfId="10587"/>
    <cellStyle name="Commentaire 2 3 2 2 2 2 4 6" xfId="10588"/>
    <cellStyle name="Commentaire 2 3 2 2 2 2 4 7" xfId="10589"/>
    <cellStyle name="Commentaire 2 3 2 2 2 2 5" xfId="3988"/>
    <cellStyle name="Commentaire 2 3 2 2 2 2 5 2" xfId="10590"/>
    <cellStyle name="Commentaire 2 3 2 2 2 2 5 3" xfId="10591"/>
    <cellStyle name="Commentaire 2 3 2 2 2 2 5 4" xfId="10592"/>
    <cellStyle name="Commentaire 2 3 2 2 2 2 5 5" xfId="10593"/>
    <cellStyle name="Commentaire 2 3 2 2 2 2 5 6" xfId="10594"/>
    <cellStyle name="Commentaire 2 3 2 2 2 2 5 7" xfId="10595"/>
    <cellStyle name="Commentaire 2 3 2 2 2 2 6" xfId="10596"/>
    <cellStyle name="Commentaire 2 3 2 2 2 2 7" xfId="10597"/>
    <cellStyle name="Commentaire 2 3 2 2 2 2 8" xfId="10598"/>
    <cellStyle name="Commentaire 2 3 2 2 2 2 9" xfId="10599"/>
    <cellStyle name="Commentaire 2 3 2 2 2 3" xfId="770"/>
    <cellStyle name="Commentaire 2 3 2 2 2 3 10" xfId="10600"/>
    <cellStyle name="Commentaire 2 3 2 2 2 3 2" xfId="3589"/>
    <cellStyle name="Commentaire 2 3 2 2 2 3 2 2" xfId="3989"/>
    <cellStyle name="Commentaire 2 3 2 2 2 3 2 2 2" xfId="10601"/>
    <cellStyle name="Commentaire 2 3 2 2 2 3 2 2 3" xfId="10602"/>
    <cellStyle name="Commentaire 2 3 2 2 2 3 2 2 4" xfId="10603"/>
    <cellStyle name="Commentaire 2 3 2 2 2 3 2 2 5" xfId="10604"/>
    <cellStyle name="Commentaire 2 3 2 2 2 3 2 2 6" xfId="10605"/>
    <cellStyle name="Commentaire 2 3 2 2 2 3 2 2 7" xfId="10606"/>
    <cellStyle name="Commentaire 2 3 2 2 2 3 2 3" xfId="10607"/>
    <cellStyle name="Commentaire 2 3 2 2 2 3 2 4" xfId="10608"/>
    <cellStyle name="Commentaire 2 3 2 2 2 3 2 5" xfId="10609"/>
    <cellStyle name="Commentaire 2 3 2 2 2 3 2 6" xfId="10610"/>
    <cellStyle name="Commentaire 2 3 2 2 2 3 3" xfId="2339"/>
    <cellStyle name="Commentaire 2 3 2 2 2 3 3 2" xfId="3990"/>
    <cellStyle name="Commentaire 2 3 2 2 2 3 3 2 2" xfId="10611"/>
    <cellStyle name="Commentaire 2 3 2 2 2 3 3 2 3" xfId="10612"/>
    <cellStyle name="Commentaire 2 3 2 2 2 3 3 2 4" xfId="10613"/>
    <cellStyle name="Commentaire 2 3 2 2 2 3 3 2 5" xfId="10614"/>
    <cellStyle name="Commentaire 2 3 2 2 2 3 3 2 6" xfId="10615"/>
    <cellStyle name="Commentaire 2 3 2 2 2 3 3 2 7" xfId="10616"/>
    <cellStyle name="Commentaire 2 3 2 2 2 3 3 3" xfId="10617"/>
    <cellStyle name="Commentaire 2 3 2 2 2 3 3 4" xfId="10618"/>
    <cellStyle name="Commentaire 2 3 2 2 2 3 3 5" xfId="10619"/>
    <cellStyle name="Commentaire 2 3 2 2 2 3 3 6" xfId="10620"/>
    <cellStyle name="Commentaire 2 3 2 2 2 3 4" xfId="3991"/>
    <cellStyle name="Commentaire 2 3 2 2 2 3 4 2" xfId="10621"/>
    <cellStyle name="Commentaire 2 3 2 2 2 3 4 3" xfId="10622"/>
    <cellStyle name="Commentaire 2 3 2 2 2 3 4 4" xfId="10623"/>
    <cellStyle name="Commentaire 2 3 2 2 2 3 4 5" xfId="10624"/>
    <cellStyle name="Commentaire 2 3 2 2 2 3 4 6" xfId="10625"/>
    <cellStyle name="Commentaire 2 3 2 2 2 3 4 7" xfId="10626"/>
    <cellStyle name="Commentaire 2 3 2 2 2 3 5" xfId="3992"/>
    <cellStyle name="Commentaire 2 3 2 2 2 3 5 2" xfId="10627"/>
    <cellStyle name="Commentaire 2 3 2 2 2 3 5 3" xfId="10628"/>
    <cellStyle name="Commentaire 2 3 2 2 2 3 5 4" xfId="10629"/>
    <cellStyle name="Commentaire 2 3 2 2 2 3 5 5" xfId="10630"/>
    <cellStyle name="Commentaire 2 3 2 2 2 3 5 6" xfId="10631"/>
    <cellStyle name="Commentaire 2 3 2 2 2 3 5 7" xfId="10632"/>
    <cellStyle name="Commentaire 2 3 2 2 2 3 6" xfId="10633"/>
    <cellStyle name="Commentaire 2 3 2 2 2 3 7" xfId="10634"/>
    <cellStyle name="Commentaire 2 3 2 2 2 3 8" xfId="10635"/>
    <cellStyle name="Commentaire 2 3 2 2 2 3 9" xfId="10636"/>
    <cellStyle name="Commentaire 2 3 2 2 2 4" xfId="2774"/>
    <cellStyle name="Commentaire 2 3 2 2 2 4 2" xfId="3993"/>
    <cellStyle name="Commentaire 2 3 2 2 2 4 2 2" xfId="10637"/>
    <cellStyle name="Commentaire 2 3 2 2 2 4 2 3" xfId="10638"/>
    <cellStyle name="Commentaire 2 3 2 2 2 4 2 4" xfId="10639"/>
    <cellStyle name="Commentaire 2 3 2 2 2 4 2 5" xfId="10640"/>
    <cellStyle name="Commentaire 2 3 2 2 2 4 2 6" xfId="10641"/>
    <cellStyle name="Commentaire 2 3 2 2 2 4 2 7" xfId="10642"/>
    <cellStyle name="Commentaire 2 3 2 2 2 4 3" xfId="10643"/>
    <cellStyle name="Commentaire 2 3 2 2 2 4 4" xfId="10644"/>
    <cellStyle name="Commentaire 2 3 2 2 2 4 5" xfId="10645"/>
    <cellStyle name="Commentaire 2 3 2 2 2 4 6" xfId="10646"/>
    <cellStyle name="Commentaire 2 3 2 2 2 5" xfId="1630"/>
    <cellStyle name="Commentaire 2 3 2 2 2 5 2" xfId="3994"/>
    <cellStyle name="Commentaire 2 3 2 2 2 5 2 2" xfId="10647"/>
    <cellStyle name="Commentaire 2 3 2 2 2 5 2 3" xfId="10648"/>
    <cellStyle name="Commentaire 2 3 2 2 2 5 2 4" xfId="10649"/>
    <cellStyle name="Commentaire 2 3 2 2 2 5 2 5" xfId="10650"/>
    <cellStyle name="Commentaire 2 3 2 2 2 5 2 6" xfId="10651"/>
    <cellStyle name="Commentaire 2 3 2 2 2 5 2 7" xfId="10652"/>
    <cellStyle name="Commentaire 2 3 2 2 2 5 3" xfId="10653"/>
    <cellStyle name="Commentaire 2 3 2 2 2 5 4" xfId="10654"/>
    <cellStyle name="Commentaire 2 3 2 2 2 5 5" xfId="10655"/>
    <cellStyle name="Commentaire 2 3 2 2 2 5 6" xfId="10656"/>
    <cellStyle name="Commentaire 2 3 2 2 2 6" xfId="3995"/>
    <cellStyle name="Commentaire 2 3 2 2 2 6 2" xfId="10657"/>
    <cellStyle name="Commentaire 2 3 2 2 2 6 3" xfId="10658"/>
    <cellStyle name="Commentaire 2 3 2 2 2 6 4" xfId="10659"/>
    <cellStyle name="Commentaire 2 3 2 2 2 6 5" xfId="10660"/>
    <cellStyle name="Commentaire 2 3 2 2 2 6 6" xfId="10661"/>
    <cellStyle name="Commentaire 2 3 2 2 2 6 7" xfId="10662"/>
    <cellStyle name="Commentaire 2 3 2 2 2 7" xfId="3996"/>
    <cellStyle name="Commentaire 2 3 2 2 2 7 2" xfId="10663"/>
    <cellStyle name="Commentaire 2 3 2 2 2 7 3" xfId="10664"/>
    <cellStyle name="Commentaire 2 3 2 2 2 7 4" xfId="10665"/>
    <cellStyle name="Commentaire 2 3 2 2 2 7 5" xfId="10666"/>
    <cellStyle name="Commentaire 2 3 2 2 2 7 6" xfId="10667"/>
    <cellStyle name="Commentaire 2 3 2 2 2 7 7" xfId="10668"/>
    <cellStyle name="Commentaire 2 3 2 2 2 8" xfId="3997"/>
    <cellStyle name="Commentaire 2 3 2 2 2 8 2" xfId="10669"/>
    <cellStyle name="Commentaire 2 3 2 2 2 8 3" xfId="10670"/>
    <cellStyle name="Commentaire 2 3 2 2 2 8 4" xfId="10671"/>
    <cellStyle name="Commentaire 2 3 2 2 2 8 5" xfId="10672"/>
    <cellStyle name="Commentaire 2 3 2 2 2 8 6" xfId="10673"/>
    <cellStyle name="Commentaire 2 3 2 2 2 8 7" xfId="10674"/>
    <cellStyle name="Commentaire 2 3 2 2 2 9" xfId="10675"/>
    <cellStyle name="Commentaire 2 3 2 2 3" xfId="105"/>
    <cellStyle name="Commentaire 2 3 2 2 3 10" xfId="10676"/>
    <cellStyle name="Commentaire 2 3 2 2 3 11" xfId="10677"/>
    <cellStyle name="Commentaire 2 3 2 2 3 12" xfId="10678"/>
    <cellStyle name="Commentaire 2 3 2 2 3 13" xfId="10679"/>
    <cellStyle name="Commentaire 2 3 2 2 3 14" xfId="10680"/>
    <cellStyle name="Commentaire 2 3 2 2 3 15" xfId="32927"/>
    <cellStyle name="Commentaire 2 3 2 2 3 16" xfId="34603"/>
    <cellStyle name="Commentaire 2 3 2 2 3 17" xfId="34795"/>
    <cellStyle name="Commentaire 2 3 2 2 3 2" xfId="771"/>
    <cellStyle name="Commentaire 2 3 2 2 3 2 10" xfId="10681"/>
    <cellStyle name="Commentaire 2 3 2 2 3 2 11" xfId="33018"/>
    <cellStyle name="Commentaire 2 3 2 2 3 2 12" xfId="34677"/>
    <cellStyle name="Commentaire 2 3 2 2 3 2 2" xfId="3323"/>
    <cellStyle name="Commentaire 2 3 2 2 3 2 2 2" xfId="3998"/>
    <cellStyle name="Commentaire 2 3 2 2 3 2 2 2 2" xfId="10682"/>
    <cellStyle name="Commentaire 2 3 2 2 3 2 2 2 3" xfId="10683"/>
    <cellStyle name="Commentaire 2 3 2 2 3 2 2 2 4" xfId="10684"/>
    <cellStyle name="Commentaire 2 3 2 2 3 2 2 2 5" xfId="10685"/>
    <cellStyle name="Commentaire 2 3 2 2 3 2 2 2 6" xfId="10686"/>
    <cellStyle name="Commentaire 2 3 2 2 3 2 2 2 7" xfId="10687"/>
    <cellStyle name="Commentaire 2 3 2 2 3 2 2 3" xfId="10688"/>
    <cellStyle name="Commentaire 2 3 2 2 3 2 2 4" xfId="10689"/>
    <cellStyle name="Commentaire 2 3 2 2 3 2 2 5" xfId="10690"/>
    <cellStyle name="Commentaire 2 3 2 2 3 2 2 6" xfId="10691"/>
    <cellStyle name="Commentaire 2 3 2 2 3 2 3" xfId="2340"/>
    <cellStyle name="Commentaire 2 3 2 2 3 2 3 2" xfId="3999"/>
    <cellStyle name="Commentaire 2 3 2 2 3 2 3 2 2" xfId="10692"/>
    <cellStyle name="Commentaire 2 3 2 2 3 2 3 2 3" xfId="10693"/>
    <cellStyle name="Commentaire 2 3 2 2 3 2 3 2 4" xfId="10694"/>
    <cellStyle name="Commentaire 2 3 2 2 3 2 3 2 5" xfId="10695"/>
    <cellStyle name="Commentaire 2 3 2 2 3 2 3 2 6" xfId="10696"/>
    <cellStyle name="Commentaire 2 3 2 2 3 2 3 2 7" xfId="10697"/>
    <cellStyle name="Commentaire 2 3 2 2 3 2 3 3" xfId="10698"/>
    <cellStyle name="Commentaire 2 3 2 2 3 2 3 4" xfId="10699"/>
    <cellStyle name="Commentaire 2 3 2 2 3 2 3 5" xfId="10700"/>
    <cellStyle name="Commentaire 2 3 2 2 3 2 3 6" xfId="10701"/>
    <cellStyle name="Commentaire 2 3 2 2 3 2 4" xfId="4000"/>
    <cellStyle name="Commentaire 2 3 2 2 3 2 4 2" xfId="10702"/>
    <cellStyle name="Commentaire 2 3 2 2 3 2 4 3" xfId="10703"/>
    <cellStyle name="Commentaire 2 3 2 2 3 2 4 4" xfId="10704"/>
    <cellStyle name="Commentaire 2 3 2 2 3 2 4 5" xfId="10705"/>
    <cellStyle name="Commentaire 2 3 2 2 3 2 4 6" xfId="10706"/>
    <cellStyle name="Commentaire 2 3 2 2 3 2 4 7" xfId="10707"/>
    <cellStyle name="Commentaire 2 3 2 2 3 2 5" xfId="4001"/>
    <cellStyle name="Commentaire 2 3 2 2 3 2 5 2" xfId="10708"/>
    <cellStyle name="Commentaire 2 3 2 2 3 2 5 3" xfId="10709"/>
    <cellStyle name="Commentaire 2 3 2 2 3 2 5 4" xfId="10710"/>
    <cellStyle name="Commentaire 2 3 2 2 3 2 5 5" xfId="10711"/>
    <cellStyle name="Commentaire 2 3 2 2 3 2 5 6" xfId="10712"/>
    <cellStyle name="Commentaire 2 3 2 2 3 2 5 7" xfId="10713"/>
    <cellStyle name="Commentaire 2 3 2 2 3 2 6" xfId="10714"/>
    <cellStyle name="Commentaire 2 3 2 2 3 2 7" xfId="10715"/>
    <cellStyle name="Commentaire 2 3 2 2 3 2 8" xfId="10716"/>
    <cellStyle name="Commentaire 2 3 2 2 3 2 9" xfId="10717"/>
    <cellStyle name="Commentaire 2 3 2 2 3 3" xfId="772"/>
    <cellStyle name="Commentaire 2 3 2 2 3 3 10" xfId="10718"/>
    <cellStyle name="Commentaire 2 3 2 2 3 3 2" xfId="3590"/>
    <cellStyle name="Commentaire 2 3 2 2 3 3 2 2" xfId="4002"/>
    <cellStyle name="Commentaire 2 3 2 2 3 3 2 2 2" xfId="10719"/>
    <cellStyle name="Commentaire 2 3 2 2 3 3 2 2 3" xfId="10720"/>
    <cellStyle name="Commentaire 2 3 2 2 3 3 2 2 4" xfId="10721"/>
    <cellStyle name="Commentaire 2 3 2 2 3 3 2 2 5" xfId="10722"/>
    <cellStyle name="Commentaire 2 3 2 2 3 3 2 2 6" xfId="10723"/>
    <cellStyle name="Commentaire 2 3 2 2 3 3 2 2 7" xfId="10724"/>
    <cellStyle name="Commentaire 2 3 2 2 3 3 2 3" xfId="10725"/>
    <cellStyle name="Commentaire 2 3 2 2 3 3 2 4" xfId="10726"/>
    <cellStyle name="Commentaire 2 3 2 2 3 3 2 5" xfId="10727"/>
    <cellStyle name="Commentaire 2 3 2 2 3 3 2 6" xfId="10728"/>
    <cellStyle name="Commentaire 2 3 2 2 3 3 3" xfId="2341"/>
    <cellStyle name="Commentaire 2 3 2 2 3 3 3 2" xfId="4003"/>
    <cellStyle name="Commentaire 2 3 2 2 3 3 3 2 2" xfId="10729"/>
    <cellStyle name="Commentaire 2 3 2 2 3 3 3 2 3" xfId="10730"/>
    <cellStyle name="Commentaire 2 3 2 2 3 3 3 2 4" xfId="10731"/>
    <cellStyle name="Commentaire 2 3 2 2 3 3 3 2 5" xfId="10732"/>
    <cellStyle name="Commentaire 2 3 2 2 3 3 3 2 6" xfId="10733"/>
    <cellStyle name="Commentaire 2 3 2 2 3 3 3 2 7" xfId="10734"/>
    <cellStyle name="Commentaire 2 3 2 2 3 3 3 3" xfId="10735"/>
    <cellStyle name="Commentaire 2 3 2 2 3 3 3 4" xfId="10736"/>
    <cellStyle name="Commentaire 2 3 2 2 3 3 3 5" xfId="10737"/>
    <cellStyle name="Commentaire 2 3 2 2 3 3 3 6" xfId="10738"/>
    <cellStyle name="Commentaire 2 3 2 2 3 3 4" xfId="4004"/>
    <cellStyle name="Commentaire 2 3 2 2 3 3 4 2" xfId="10739"/>
    <cellStyle name="Commentaire 2 3 2 2 3 3 4 3" xfId="10740"/>
    <cellStyle name="Commentaire 2 3 2 2 3 3 4 4" xfId="10741"/>
    <cellStyle name="Commentaire 2 3 2 2 3 3 4 5" xfId="10742"/>
    <cellStyle name="Commentaire 2 3 2 2 3 3 4 6" xfId="10743"/>
    <cellStyle name="Commentaire 2 3 2 2 3 3 4 7" xfId="10744"/>
    <cellStyle name="Commentaire 2 3 2 2 3 3 5" xfId="4005"/>
    <cellStyle name="Commentaire 2 3 2 2 3 3 5 2" xfId="10745"/>
    <cellStyle name="Commentaire 2 3 2 2 3 3 5 3" xfId="10746"/>
    <cellStyle name="Commentaire 2 3 2 2 3 3 5 4" xfId="10747"/>
    <cellStyle name="Commentaire 2 3 2 2 3 3 5 5" xfId="10748"/>
    <cellStyle name="Commentaire 2 3 2 2 3 3 5 6" xfId="10749"/>
    <cellStyle name="Commentaire 2 3 2 2 3 3 5 7" xfId="10750"/>
    <cellStyle name="Commentaire 2 3 2 2 3 3 6" xfId="10751"/>
    <cellStyle name="Commentaire 2 3 2 2 3 3 7" xfId="10752"/>
    <cellStyle name="Commentaire 2 3 2 2 3 3 8" xfId="10753"/>
    <cellStyle name="Commentaire 2 3 2 2 3 3 9" xfId="10754"/>
    <cellStyle name="Commentaire 2 3 2 2 3 4" xfId="2775"/>
    <cellStyle name="Commentaire 2 3 2 2 3 4 2" xfId="4006"/>
    <cellStyle name="Commentaire 2 3 2 2 3 4 2 2" xfId="10755"/>
    <cellStyle name="Commentaire 2 3 2 2 3 4 2 3" xfId="10756"/>
    <cellStyle name="Commentaire 2 3 2 2 3 4 2 4" xfId="10757"/>
    <cellStyle name="Commentaire 2 3 2 2 3 4 2 5" xfId="10758"/>
    <cellStyle name="Commentaire 2 3 2 2 3 4 2 6" xfId="10759"/>
    <cellStyle name="Commentaire 2 3 2 2 3 4 2 7" xfId="10760"/>
    <cellStyle name="Commentaire 2 3 2 2 3 4 3" xfId="10761"/>
    <cellStyle name="Commentaire 2 3 2 2 3 4 4" xfId="10762"/>
    <cellStyle name="Commentaire 2 3 2 2 3 4 5" xfId="10763"/>
    <cellStyle name="Commentaire 2 3 2 2 3 4 6" xfId="10764"/>
    <cellStyle name="Commentaire 2 3 2 2 3 5" xfId="1631"/>
    <cellStyle name="Commentaire 2 3 2 2 3 5 2" xfId="4007"/>
    <cellStyle name="Commentaire 2 3 2 2 3 5 2 2" xfId="10765"/>
    <cellStyle name="Commentaire 2 3 2 2 3 5 2 3" xfId="10766"/>
    <cellStyle name="Commentaire 2 3 2 2 3 5 2 4" xfId="10767"/>
    <cellStyle name="Commentaire 2 3 2 2 3 5 2 5" xfId="10768"/>
    <cellStyle name="Commentaire 2 3 2 2 3 5 2 6" xfId="10769"/>
    <cellStyle name="Commentaire 2 3 2 2 3 5 2 7" xfId="10770"/>
    <cellStyle name="Commentaire 2 3 2 2 3 5 3" xfId="10771"/>
    <cellStyle name="Commentaire 2 3 2 2 3 5 4" xfId="10772"/>
    <cellStyle name="Commentaire 2 3 2 2 3 5 5" xfId="10773"/>
    <cellStyle name="Commentaire 2 3 2 2 3 5 6" xfId="10774"/>
    <cellStyle name="Commentaire 2 3 2 2 3 6" xfId="4008"/>
    <cellStyle name="Commentaire 2 3 2 2 3 6 2" xfId="10775"/>
    <cellStyle name="Commentaire 2 3 2 2 3 6 3" xfId="10776"/>
    <cellStyle name="Commentaire 2 3 2 2 3 6 4" xfId="10777"/>
    <cellStyle name="Commentaire 2 3 2 2 3 6 5" xfId="10778"/>
    <cellStyle name="Commentaire 2 3 2 2 3 6 6" xfId="10779"/>
    <cellStyle name="Commentaire 2 3 2 2 3 6 7" xfId="10780"/>
    <cellStyle name="Commentaire 2 3 2 2 3 7" xfId="4009"/>
    <cellStyle name="Commentaire 2 3 2 2 3 7 2" xfId="10781"/>
    <cellStyle name="Commentaire 2 3 2 2 3 7 3" xfId="10782"/>
    <cellStyle name="Commentaire 2 3 2 2 3 7 4" xfId="10783"/>
    <cellStyle name="Commentaire 2 3 2 2 3 7 5" xfId="10784"/>
    <cellStyle name="Commentaire 2 3 2 2 3 7 6" xfId="10785"/>
    <cellStyle name="Commentaire 2 3 2 2 3 7 7" xfId="10786"/>
    <cellStyle name="Commentaire 2 3 2 2 3 8" xfId="4010"/>
    <cellStyle name="Commentaire 2 3 2 2 3 8 2" xfId="10787"/>
    <cellStyle name="Commentaire 2 3 2 2 3 8 3" xfId="10788"/>
    <cellStyle name="Commentaire 2 3 2 2 3 8 4" xfId="10789"/>
    <cellStyle name="Commentaire 2 3 2 2 3 8 5" xfId="10790"/>
    <cellStyle name="Commentaire 2 3 2 2 3 8 6" xfId="10791"/>
    <cellStyle name="Commentaire 2 3 2 2 3 8 7" xfId="10792"/>
    <cellStyle name="Commentaire 2 3 2 2 3 9" xfId="10793"/>
    <cellStyle name="Commentaire 2 3 2 2 4" xfId="106"/>
    <cellStyle name="Commentaire 2 3 2 2 4 10" xfId="10794"/>
    <cellStyle name="Commentaire 2 3 2 2 4 11" xfId="10795"/>
    <cellStyle name="Commentaire 2 3 2 2 4 12" xfId="10796"/>
    <cellStyle name="Commentaire 2 3 2 2 4 13" xfId="10797"/>
    <cellStyle name="Commentaire 2 3 2 2 4 14" xfId="10798"/>
    <cellStyle name="Commentaire 2 3 2 2 4 15" xfId="32949"/>
    <cellStyle name="Commentaire 2 3 2 2 4 16" xfId="34625"/>
    <cellStyle name="Commentaire 2 3 2 2 4 17" xfId="34796"/>
    <cellStyle name="Commentaire 2 3 2 2 4 2" xfId="773"/>
    <cellStyle name="Commentaire 2 3 2 2 4 2 10" xfId="10799"/>
    <cellStyle name="Commentaire 2 3 2 2 4 2 11" xfId="33019"/>
    <cellStyle name="Commentaire 2 3 2 2 4 2 12" xfId="34678"/>
    <cellStyle name="Commentaire 2 3 2 2 4 2 2" xfId="3324"/>
    <cellStyle name="Commentaire 2 3 2 2 4 2 2 2" xfId="4011"/>
    <cellStyle name="Commentaire 2 3 2 2 4 2 2 2 2" xfId="10800"/>
    <cellStyle name="Commentaire 2 3 2 2 4 2 2 2 3" xfId="10801"/>
    <cellStyle name="Commentaire 2 3 2 2 4 2 2 2 4" xfId="10802"/>
    <cellStyle name="Commentaire 2 3 2 2 4 2 2 2 5" xfId="10803"/>
    <cellStyle name="Commentaire 2 3 2 2 4 2 2 2 6" xfId="10804"/>
    <cellStyle name="Commentaire 2 3 2 2 4 2 2 2 7" xfId="10805"/>
    <cellStyle name="Commentaire 2 3 2 2 4 2 2 3" xfId="10806"/>
    <cellStyle name="Commentaire 2 3 2 2 4 2 2 4" xfId="10807"/>
    <cellStyle name="Commentaire 2 3 2 2 4 2 2 5" xfId="10808"/>
    <cellStyle name="Commentaire 2 3 2 2 4 2 2 6" xfId="10809"/>
    <cellStyle name="Commentaire 2 3 2 2 4 2 3" xfId="2342"/>
    <cellStyle name="Commentaire 2 3 2 2 4 2 3 2" xfId="4012"/>
    <cellStyle name="Commentaire 2 3 2 2 4 2 3 2 2" xfId="10810"/>
    <cellStyle name="Commentaire 2 3 2 2 4 2 3 2 3" xfId="10811"/>
    <cellStyle name="Commentaire 2 3 2 2 4 2 3 2 4" xfId="10812"/>
    <cellStyle name="Commentaire 2 3 2 2 4 2 3 2 5" xfId="10813"/>
    <cellStyle name="Commentaire 2 3 2 2 4 2 3 2 6" xfId="10814"/>
    <cellStyle name="Commentaire 2 3 2 2 4 2 3 2 7" xfId="10815"/>
    <cellStyle name="Commentaire 2 3 2 2 4 2 3 3" xfId="10816"/>
    <cellStyle name="Commentaire 2 3 2 2 4 2 3 4" xfId="10817"/>
    <cellStyle name="Commentaire 2 3 2 2 4 2 3 5" xfId="10818"/>
    <cellStyle name="Commentaire 2 3 2 2 4 2 3 6" xfId="10819"/>
    <cellStyle name="Commentaire 2 3 2 2 4 2 4" xfId="4013"/>
    <cellStyle name="Commentaire 2 3 2 2 4 2 4 2" xfId="10820"/>
    <cellStyle name="Commentaire 2 3 2 2 4 2 4 3" xfId="10821"/>
    <cellStyle name="Commentaire 2 3 2 2 4 2 4 4" xfId="10822"/>
    <cellStyle name="Commentaire 2 3 2 2 4 2 4 5" xfId="10823"/>
    <cellStyle name="Commentaire 2 3 2 2 4 2 4 6" xfId="10824"/>
    <cellStyle name="Commentaire 2 3 2 2 4 2 4 7" xfId="10825"/>
    <cellStyle name="Commentaire 2 3 2 2 4 2 5" xfId="4014"/>
    <cellStyle name="Commentaire 2 3 2 2 4 2 5 2" xfId="10826"/>
    <cellStyle name="Commentaire 2 3 2 2 4 2 5 3" xfId="10827"/>
    <cellStyle name="Commentaire 2 3 2 2 4 2 5 4" xfId="10828"/>
    <cellStyle name="Commentaire 2 3 2 2 4 2 5 5" xfId="10829"/>
    <cellStyle name="Commentaire 2 3 2 2 4 2 5 6" xfId="10830"/>
    <cellStyle name="Commentaire 2 3 2 2 4 2 5 7" xfId="10831"/>
    <cellStyle name="Commentaire 2 3 2 2 4 2 6" xfId="10832"/>
    <cellStyle name="Commentaire 2 3 2 2 4 2 7" xfId="10833"/>
    <cellStyle name="Commentaire 2 3 2 2 4 2 8" xfId="10834"/>
    <cellStyle name="Commentaire 2 3 2 2 4 2 9" xfId="10835"/>
    <cellStyle name="Commentaire 2 3 2 2 4 3" xfId="774"/>
    <cellStyle name="Commentaire 2 3 2 2 4 3 10" xfId="10836"/>
    <cellStyle name="Commentaire 2 3 2 2 4 3 2" xfId="3591"/>
    <cellStyle name="Commentaire 2 3 2 2 4 3 2 2" xfId="4015"/>
    <cellStyle name="Commentaire 2 3 2 2 4 3 2 2 2" xfId="10837"/>
    <cellStyle name="Commentaire 2 3 2 2 4 3 2 2 3" xfId="10838"/>
    <cellStyle name="Commentaire 2 3 2 2 4 3 2 2 4" xfId="10839"/>
    <cellStyle name="Commentaire 2 3 2 2 4 3 2 2 5" xfId="10840"/>
    <cellStyle name="Commentaire 2 3 2 2 4 3 2 2 6" xfId="10841"/>
    <cellStyle name="Commentaire 2 3 2 2 4 3 2 2 7" xfId="10842"/>
    <cellStyle name="Commentaire 2 3 2 2 4 3 2 3" xfId="10843"/>
    <cellStyle name="Commentaire 2 3 2 2 4 3 2 4" xfId="10844"/>
    <cellStyle name="Commentaire 2 3 2 2 4 3 2 5" xfId="10845"/>
    <cellStyle name="Commentaire 2 3 2 2 4 3 2 6" xfId="10846"/>
    <cellStyle name="Commentaire 2 3 2 2 4 3 3" xfId="2343"/>
    <cellStyle name="Commentaire 2 3 2 2 4 3 3 2" xfId="4016"/>
    <cellStyle name="Commentaire 2 3 2 2 4 3 3 2 2" xfId="10847"/>
    <cellStyle name="Commentaire 2 3 2 2 4 3 3 2 3" xfId="10848"/>
    <cellStyle name="Commentaire 2 3 2 2 4 3 3 2 4" xfId="10849"/>
    <cellStyle name="Commentaire 2 3 2 2 4 3 3 2 5" xfId="10850"/>
    <cellStyle name="Commentaire 2 3 2 2 4 3 3 2 6" xfId="10851"/>
    <cellStyle name="Commentaire 2 3 2 2 4 3 3 2 7" xfId="10852"/>
    <cellStyle name="Commentaire 2 3 2 2 4 3 3 3" xfId="10853"/>
    <cellStyle name="Commentaire 2 3 2 2 4 3 3 4" xfId="10854"/>
    <cellStyle name="Commentaire 2 3 2 2 4 3 3 5" xfId="10855"/>
    <cellStyle name="Commentaire 2 3 2 2 4 3 3 6" xfId="10856"/>
    <cellStyle name="Commentaire 2 3 2 2 4 3 4" xfId="4017"/>
    <cellStyle name="Commentaire 2 3 2 2 4 3 4 2" xfId="10857"/>
    <cellStyle name="Commentaire 2 3 2 2 4 3 4 3" xfId="10858"/>
    <cellStyle name="Commentaire 2 3 2 2 4 3 4 4" xfId="10859"/>
    <cellStyle name="Commentaire 2 3 2 2 4 3 4 5" xfId="10860"/>
    <cellStyle name="Commentaire 2 3 2 2 4 3 4 6" xfId="10861"/>
    <cellStyle name="Commentaire 2 3 2 2 4 3 4 7" xfId="10862"/>
    <cellStyle name="Commentaire 2 3 2 2 4 3 5" xfId="4018"/>
    <cellStyle name="Commentaire 2 3 2 2 4 3 5 2" xfId="10863"/>
    <cellStyle name="Commentaire 2 3 2 2 4 3 5 3" xfId="10864"/>
    <cellStyle name="Commentaire 2 3 2 2 4 3 5 4" xfId="10865"/>
    <cellStyle name="Commentaire 2 3 2 2 4 3 5 5" xfId="10866"/>
    <cellStyle name="Commentaire 2 3 2 2 4 3 5 6" xfId="10867"/>
    <cellStyle name="Commentaire 2 3 2 2 4 3 5 7" xfId="10868"/>
    <cellStyle name="Commentaire 2 3 2 2 4 3 6" xfId="10869"/>
    <cellStyle name="Commentaire 2 3 2 2 4 3 7" xfId="10870"/>
    <cellStyle name="Commentaire 2 3 2 2 4 3 8" xfId="10871"/>
    <cellStyle name="Commentaire 2 3 2 2 4 3 9" xfId="10872"/>
    <cellStyle name="Commentaire 2 3 2 2 4 4" xfId="2776"/>
    <cellStyle name="Commentaire 2 3 2 2 4 4 2" xfId="4019"/>
    <cellStyle name="Commentaire 2 3 2 2 4 4 2 2" xfId="10873"/>
    <cellStyle name="Commentaire 2 3 2 2 4 4 2 3" xfId="10874"/>
    <cellStyle name="Commentaire 2 3 2 2 4 4 2 4" xfId="10875"/>
    <cellStyle name="Commentaire 2 3 2 2 4 4 2 5" xfId="10876"/>
    <cellStyle name="Commentaire 2 3 2 2 4 4 2 6" xfId="10877"/>
    <cellStyle name="Commentaire 2 3 2 2 4 4 2 7" xfId="10878"/>
    <cellStyle name="Commentaire 2 3 2 2 4 4 3" xfId="10879"/>
    <cellStyle name="Commentaire 2 3 2 2 4 4 4" xfId="10880"/>
    <cellStyle name="Commentaire 2 3 2 2 4 4 5" xfId="10881"/>
    <cellStyle name="Commentaire 2 3 2 2 4 4 6" xfId="10882"/>
    <cellStyle name="Commentaire 2 3 2 2 4 5" xfId="1632"/>
    <cellStyle name="Commentaire 2 3 2 2 4 5 2" xfId="4020"/>
    <cellStyle name="Commentaire 2 3 2 2 4 5 2 2" xfId="10883"/>
    <cellStyle name="Commentaire 2 3 2 2 4 5 2 3" xfId="10884"/>
    <cellStyle name="Commentaire 2 3 2 2 4 5 2 4" xfId="10885"/>
    <cellStyle name="Commentaire 2 3 2 2 4 5 2 5" xfId="10886"/>
    <cellStyle name="Commentaire 2 3 2 2 4 5 2 6" xfId="10887"/>
    <cellStyle name="Commentaire 2 3 2 2 4 5 2 7" xfId="10888"/>
    <cellStyle name="Commentaire 2 3 2 2 4 5 3" xfId="10889"/>
    <cellStyle name="Commentaire 2 3 2 2 4 5 4" xfId="10890"/>
    <cellStyle name="Commentaire 2 3 2 2 4 5 5" xfId="10891"/>
    <cellStyle name="Commentaire 2 3 2 2 4 5 6" xfId="10892"/>
    <cellStyle name="Commentaire 2 3 2 2 4 6" xfId="4021"/>
    <cellStyle name="Commentaire 2 3 2 2 4 6 2" xfId="10893"/>
    <cellStyle name="Commentaire 2 3 2 2 4 6 3" xfId="10894"/>
    <cellStyle name="Commentaire 2 3 2 2 4 6 4" xfId="10895"/>
    <cellStyle name="Commentaire 2 3 2 2 4 6 5" xfId="10896"/>
    <cellStyle name="Commentaire 2 3 2 2 4 6 6" xfId="10897"/>
    <cellStyle name="Commentaire 2 3 2 2 4 6 7" xfId="10898"/>
    <cellStyle name="Commentaire 2 3 2 2 4 7" xfId="4022"/>
    <cellStyle name="Commentaire 2 3 2 2 4 7 2" xfId="10899"/>
    <cellStyle name="Commentaire 2 3 2 2 4 7 3" xfId="10900"/>
    <cellStyle name="Commentaire 2 3 2 2 4 7 4" xfId="10901"/>
    <cellStyle name="Commentaire 2 3 2 2 4 7 5" xfId="10902"/>
    <cellStyle name="Commentaire 2 3 2 2 4 7 6" xfId="10903"/>
    <cellStyle name="Commentaire 2 3 2 2 4 7 7" xfId="10904"/>
    <cellStyle name="Commentaire 2 3 2 2 4 8" xfId="4023"/>
    <cellStyle name="Commentaire 2 3 2 2 4 8 2" xfId="10905"/>
    <cellStyle name="Commentaire 2 3 2 2 4 8 3" xfId="10906"/>
    <cellStyle name="Commentaire 2 3 2 2 4 8 4" xfId="10907"/>
    <cellStyle name="Commentaire 2 3 2 2 4 8 5" xfId="10908"/>
    <cellStyle name="Commentaire 2 3 2 2 4 8 6" xfId="10909"/>
    <cellStyle name="Commentaire 2 3 2 2 4 8 7" xfId="10910"/>
    <cellStyle name="Commentaire 2 3 2 2 4 9" xfId="10911"/>
    <cellStyle name="Commentaire 2 3 2 2 5" xfId="107"/>
    <cellStyle name="Commentaire 2 3 2 2 5 10" xfId="10912"/>
    <cellStyle name="Commentaire 2 3 2 2 5 11" xfId="10913"/>
    <cellStyle name="Commentaire 2 3 2 2 5 12" xfId="10914"/>
    <cellStyle name="Commentaire 2 3 2 2 5 13" xfId="10915"/>
    <cellStyle name="Commentaire 2 3 2 2 5 14" xfId="10916"/>
    <cellStyle name="Commentaire 2 3 2 2 5 15" xfId="32968"/>
    <cellStyle name="Commentaire 2 3 2 2 5 16" xfId="34644"/>
    <cellStyle name="Commentaire 2 3 2 2 5 17" xfId="34797"/>
    <cellStyle name="Commentaire 2 3 2 2 5 2" xfId="775"/>
    <cellStyle name="Commentaire 2 3 2 2 5 2 10" xfId="10917"/>
    <cellStyle name="Commentaire 2 3 2 2 5 2 2" xfId="3325"/>
    <cellStyle name="Commentaire 2 3 2 2 5 2 2 2" xfId="4024"/>
    <cellStyle name="Commentaire 2 3 2 2 5 2 2 2 2" xfId="10918"/>
    <cellStyle name="Commentaire 2 3 2 2 5 2 2 2 3" xfId="10919"/>
    <cellStyle name="Commentaire 2 3 2 2 5 2 2 2 4" xfId="10920"/>
    <cellStyle name="Commentaire 2 3 2 2 5 2 2 2 5" xfId="10921"/>
    <cellStyle name="Commentaire 2 3 2 2 5 2 2 2 6" xfId="10922"/>
    <cellStyle name="Commentaire 2 3 2 2 5 2 2 2 7" xfId="10923"/>
    <cellStyle name="Commentaire 2 3 2 2 5 2 2 3" xfId="10924"/>
    <cellStyle name="Commentaire 2 3 2 2 5 2 2 4" xfId="10925"/>
    <cellStyle name="Commentaire 2 3 2 2 5 2 2 5" xfId="10926"/>
    <cellStyle name="Commentaire 2 3 2 2 5 2 2 6" xfId="10927"/>
    <cellStyle name="Commentaire 2 3 2 2 5 2 3" xfId="2344"/>
    <cellStyle name="Commentaire 2 3 2 2 5 2 3 2" xfId="4025"/>
    <cellStyle name="Commentaire 2 3 2 2 5 2 3 2 2" xfId="10928"/>
    <cellStyle name="Commentaire 2 3 2 2 5 2 3 2 3" xfId="10929"/>
    <cellStyle name="Commentaire 2 3 2 2 5 2 3 2 4" xfId="10930"/>
    <cellStyle name="Commentaire 2 3 2 2 5 2 3 2 5" xfId="10931"/>
    <cellStyle name="Commentaire 2 3 2 2 5 2 3 2 6" xfId="10932"/>
    <cellStyle name="Commentaire 2 3 2 2 5 2 3 2 7" xfId="10933"/>
    <cellStyle name="Commentaire 2 3 2 2 5 2 3 3" xfId="10934"/>
    <cellStyle name="Commentaire 2 3 2 2 5 2 3 4" xfId="10935"/>
    <cellStyle name="Commentaire 2 3 2 2 5 2 3 5" xfId="10936"/>
    <cellStyle name="Commentaire 2 3 2 2 5 2 3 6" xfId="10937"/>
    <cellStyle name="Commentaire 2 3 2 2 5 2 4" xfId="4026"/>
    <cellStyle name="Commentaire 2 3 2 2 5 2 4 2" xfId="10938"/>
    <cellStyle name="Commentaire 2 3 2 2 5 2 4 3" xfId="10939"/>
    <cellStyle name="Commentaire 2 3 2 2 5 2 4 4" xfId="10940"/>
    <cellStyle name="Commentaire 2 3 2 2 5 2 4 5" xfId="10941"/>
    <cellStyle name="Commentaire 2 3 2 2 5 2 4 6" xfId="10942"/>
    <cellStyle name="Commentaire 2 3 2 2 5 2 4 7" xfId="10943"/>
    <cellStyle name="Commentaire 2 3 2 2 5 2 5" xfId="4027"/>
    <cellStyle name="Commentaire 2 3 2 2 5 2 5 2" xfId="10944"/>
    <cellStyle name="Commentaire 2 3 2 2 5 2 5 3" xfId="10945"/>
    <cellStyle name="Commentaire 2 3 2 2 5 2 5 4" xfId="10946"/>
    <cellStyle name="Commentaire 2 3 2 2 5 2 5 5" xfId="10947"/>
    <cellStyle name="Commentaire 2 3 2 2 5 2 5 6" xfId="10948"/>
    <cellStyle name="Commentaire 2 3 2 2 5 2 5 7" xfId="10949"/>
    <cellStyle name="Commentaire 2 3 2 2 5 2 6" xfId="10950"/>
    <cellStyle name="Commentaire 2 3 2 2 5 2 7" xfId="10951"/>
    <cellStyle name="Commentaire 2 3 2 2 5 2 8" xfId="10952"/>
    <cellStyle name="Commentaire 2 3 2 2 5 2 9" xfId="10953"/>
    <cellStyle name="Commentaire 2 3 2 2 5 3" xfId="776"/>
    <cellStyle name="Commentaire 2 3 2 2 5 3 10" xfId="10954"/>
    <cellStyle name="Commentaire 2 3 2 2 5 3 2" xfId="3592"/>
    <cellStyle name="Commentaire 2 3 2 2 5 3 2 2" xfId="4028"/>
    <cellStyle name="Commentaire 2 3 2 2 5 3 2 2 2" xfId="10955"/>
    <cellStyle name="Commentaire 2 3 2 2 5 3 2 2 3" xfId="10956"/>
    <cellStyle name="Commentaire 2 3 2 2 5 3 2 2 4" xfId="10957"/>
    <cellStyle name="Commentaire 2 3 2 2 5 3 2 2 5" xfId="10958"/>
    <cellStyle name="Commentaire 2 3 2 2 5 3 2 2 6" xfId="10959"/>
    <cellStyle name="Commentaire 2 3 2 2 5 3 2 2 7" xfId="10960"/>
    <cellStyle name="Commentaire 2 3 2 2 5 3 2 3" xfId="10961"/>
    <cellStyle name="Commentaire 2 3 2 2 5 3 2 4" xfId="10962"/>
    <cellStyle name="Commentaire 2 3 2 2 5 3 2 5" xfId="10963"/>
    <cellStyle name="Commentaire 2 3 2 2 5 3 2 6" xfId="10964"/>
    <cellStyle name="Commentaire 2 3 2 2 5 3 3" xfId="2345"/>
    <cellStyle name="Commentaire 2 3 2 2 5 3 3 2" xfId="4029"/>
    <cellStyle name="Commentaire 2 3 2 2 5 3 3 2 2" xfId="10965"/>
    <cellStyle name="Commentaire 2 3 2 2 5 3 3 2 3" xfId="10966"/>
    <cellStyle name="Commentaire 2 3 2 2 5 3 3 2 4" xfId="10967"/>
    <cellStyle name="Commentaire 2 3 2 2 5 3 3 2 5" xfId="10968"/>
    <cellStyle name="Commentaire 2 3 2 2 5 3 3 2 6" xfId="10969"/>
    <cellStyle name="Commentaire 2 3 2 2 5 3 3 2 7" xfId="10970"/>
    <cellStyle name="Commentaire 2 3 2 2 5 3 3 3" xfId="10971"/>
    <cellStyle name="Commentaire 2 3 2 2 5 3 3 4" xfId="10972"/>
    <cellStyle name="Commentaire 2 3 2 2 5 3 3 5" xfId="10973"/>
    <cellStyle name="Commentaire 2 3 2 2 5 3 3 6" xfId="10974"/>
    <cellStyle name="Commentaire 2 3 2 2 5 3 4" xfId="4030"/>
    <cellStyle name="Commentaire 2 3 2 2 5 3 4 2" xfId="10975"/>
    <cellStyle name="Commentaire 2 3 2 2 5 3 4 3" xfId="10976"/>
    <cellStyle name="Commentaire 2 3 2 2 5 3 4 4" xfId="10977"/>
    <cellStyle name="Commentaire 2 3 2 2 5 3 4 5" xfId="10978"/>
    <cellStyle name="Commentaire 2 3 2 2 5 3 4 6" xfId="10979"/>
    <cellStyle name="Commentaire 2 3 2 2 5 3 4 7" xfId="10980"/>
    <cellStyle name="Commentaire 2 3 2 2 5 3 5" xfId="4031"/>
    <cellStyle name="Commentaire 2 3 2 2 5 3 5 2" xfId="10981"/>
    <cellStyle name="Commentaire 2 3 2 2 5 3 5 3" xfId="10982"/>
    <cellStyle name="Commentaire 2 3 2 2 5 3 5 4" xfId="10983"/>
    <cellStyle name="Commentaire 2 3 2 2 5 3 5 5" xfId="10984"/>
    <cellStyle name="Commentaire 2 3 2 2 5 3 5 6" xfId="10985"/>
    <cellStyle name="Commentaire 2 3 2 2 5 3 5 7" xfId="10986"/>
    <cellStyle name="Commentaire 2 3 2 2 5 3 6" xfId="10987"/>
    <cellStyle name="Commentaire 2 3 2 2 5 3 7" xfId="10988"/>
    <cellStyle name="Commentaire 2 3 2 2 5 3 8" xfId="10989"/>
    <cellStyle name="Commentaire 2 3 2 2 5 3 9" xfId="10990"/>
    <cellStyle name="Commentaire 2 3 2 2 5 4" xfId="2777"/>
    <cellStyle name="Commentaire 2 3 2 2 5 4 2" xfId="4032"/>
    <cellStyle name="Commentaire 2 3 2 2 5 4 2 2" xfId="10991"/>
    <cellStyle name="Commentaire 2 3 2 2 5 4 2 3" xfId="10992"/>
    <cellStyle name="Commentaire 2 3 2 2 5 4 2 4" xfId="10993"/>
    <cellStyle name="Commentaire 2 3 2 2 5 4 2 5" xfId="10994"/>
    <cellStyle name="Commentaire 2 3 2 2 5 4 2 6" xfId="10995"/>
    <cellStyle name="Commentaire 2 3 2 2 5 4 2 7" xfId="10996"/>
    <cellStyle name="Commentaire 2 3 2 2 5 4 3" xfId="10997"/>
    <cellStyle name="Commentaire 2 3 2 2 5 4 4" xfId="10998"/>
    <cellStyle name="Commentaire 2 3 2 2 5 4 5" xfId="10999"/>
    <cellStyle name="Commentaire 2 3 2 2 5 4 6" xfId="11000"/>
    <cellStyle name="Commentaire 2 3 2 2 5 5" xfId="1633"/>
    <cellStyle name="Commentaire 2 3 2 2 5 5 2" xfId="4033"/>
    <cellStyle name="Commentaire 2 3 2 2 5 5 2 2" xfId="11001"/>
    <cellStyle name="Commentaire 2 3 2 2 5 5 2 3" xfId="11002"/>
    <cellStyle name="Commentaire 2 3 2 2 5 5 2 4" xfId="11003"/>
    <cellStyle name="Commentaire 2 3 2 2 5 5 2 5" xfId="11004"/>
    <cellStyle name="Commentaire 2 3 2 2 5 5 2 6" xfId="11005"/>
    <cellStyle name="Commentaire 2 3 2 2 5 5 2 7" xfId="11006"/>
    <cellStyle name="Commentaire 2 3 2 2 5 5 3" xfId="11007"/>
    <cellStyle name="Commentaire 2 3 2 2 5 5 4" xfId="11008"/>
    <cellStyle name="Commentaire 2 3 2 2 5 5 5" xfId="11009"/>
    <cellStyle name="Commentaire 2 3 2 2 5 5 6" xfId="11010"/>
    <cellStyle name="Commentaire 2 3 2 2 5 6" xfId="4034"/>
    <cellStyle name="Commentaire 2 3 2 2 5 6 2" xfId="11011"/>
    <cellStyle name="Commentaire 2 3 2 2 5 6 3" xfId="11012"/>
    <cellStyle name="Commentaire 2 3 2 2 5 6 4" xfId="11013"/>
    <cellStyle name="Commentaire 2 3 2 2 5 6 5" xfId="11014"/>
    <cellStyle name="Commentaire 2 3 2 2 5 6 6" xfId="11015"/>
    <cellStyle name="Commentaire 2 3 2 2 5 6 7" xfId="11016"/>
    <cellStyle name="Commentaire 2 3 2 2 5 7" xfId="4035"/>
    <cellStyle name="Commentaire 2 3 2 2 5 7 2" xfId="11017"/>
    <cellStyle name="Commentaire 2 3 2 2 5 7 3" xfId="11018"/>
    <cellStyle name="Commentaire 2 3 2 2 5 7 4" xfId="11019"/>
    <cellStyle name="Commentaire 2 3 2 2 5 7 5" xfId="11020"/>
    <cellStyle name="Commentaire 2 3 2 2 5 7 6" xfId="11021"/>
    <cellStyle name="Commentaire 2 3 2 2 5 7 7" xfId="11022"/>
    <cellStyle name="Commentaire 2 3 2 2 5 8" xfId="4036"/>
    <cellStyle name="Commentaire 2 3 2 2 5 8 2" xfId="11023"/>
    <cellStyle name="Commentaire 2 3 2 2 5 8 3" xfId="11024"/>
    <cellStyle name="Commentaire 2 3 2 2 5 8 4" xfId="11025"/>
    <cellStyle name="Commentaire 2 3 2 2 5 8 5" xfId="11026"/>
    <cellStyle name="Commentaire 2 3 2 2 5 8 6" xfId="11027"/>
    <cellStyle name="Commentaire 2 3 2 2 5 8 7" xfId="11028"/>
    <cellStyle name="Commentaire 2 3 2 2 5 9" xfId="11029"/>
    <cellStyle name="Commentaire 2 3 2 2 6" xfId="777"/>
    <cellStyle name="Commentaire 2 3 2 2 6 10" xfId="11030"/>
    <cellStyle name="Commentaire 2 3 2 2 6 2" xfId="3145"/>
    <cellStyle name="Commentaire 2 3 2 2 6 2 2" xfId="4037"/>
    <cellStyle name="Commentaire 2 3 2 2 6 2 2 2" xfId="11031"/>
    <cellStyle name="Commentaire 2 3 2 2 6 2 2 3" xfId="11032"/>
    <cellStyle name="Commentaire 2 3 2 2 6 2 2 4" xfId="11033"/>
    <cellStyle name="Commentaire 2 3 2 2 6 2 2 5" xfId="11034"/>
    <cellStyle name="Commentaire 2 3 2 2 6 2 2 6" xfId="11035"/>
    <cellStyle name="Commentaire 2 3 2 2 6 2 2 7" xfId="11036"/>
    <cellStyle name="Commentaire 2 3 2 2 6 2 3" xfId="11037"/>
    <cellStyle name="Commentaire 2 3 2 2 6 2 4" xfId="11038"/>
    <cellStyle name="Commentaire 2 3 2 2 6 2 5" xfId="11039"/>
    <cellStyle name="Commentaire 2 3 2 2 6 2 6" xfId="11040"/>
    <cellStyle name="Commentaire 2 3 2 2 6 3" xfId="2346"/>
    <cellStyle name="Commentaire 2 3 2 2 6 3 2" xfId="4038"/>
    <cellStyle name="Commentaire 2 3 2 2 6 3 2 2" xfId="11041"/>
    <cellStyle name="Commentaire 2 3 2 2 6 3 2 3" xfId="11042"/>
    <cellStyle name="Commentaire 2 3 2 2 6 3 2 4" xfId="11043"/>
    <cellStyle name="Commentaire 2 3 2 2 6 3 2 5" xfId="11044"/>
    <cellStyle name="Commentaire 2 3 2 2 6 3 2 6" xfId="11045"/>
    <cellStyle name="Commentaire 2 3 2 2 6 3 2 7" xfId="11046"/>
    <cellStyle name="Commentaire 2 3 2 2 6 3 3" xfId="11047"/>
    <cellStyle name="Commentaire 2 3 2 2 6 3 4" xfId="11048"/>
    <cellStyle name="Commentaire 2 3 2 2 6 3 5" xfId="11049"/>
    <cellStyle name="Commentaire 2 3 2 2 6 3 6" xfId="11050"/>
    <cellStyle name="Commentaire 2 3 2 2 6 4" xfId="4039"/>
    <cellStyle name="Commentaire 2 3 2 2 6 4 2" xfId="11051"/>
    <cellStyle name="Commentaire 2 3 2 2 6 4 3" xfId="11052"/>
    <cellStyle name="Commentaire 2 3 2 2 6 4 4" xfId="11053"/>
    <cellStyle name="Commentaire 2 3 2 2 6 4 5" xfId="11054"/>
    <cellStyle name="Commentaire 2 3 2 2 6 4 6" xfId="11055"/>
    <cellStyle name="Commentaire 2 3 2 2 6 4 7" xfId="11056"/>
    <cellStyle name="Commentaire 2 3 2 2 6 5" xfId="4040"/>
    <cellStyle name="Commentaire 2 3 2 2 6 5 2" xfId="11057"/>
    <cellStyle name="Commentaire 2 3 2 2 6 5 3" xfId="11058"/>
    <cellStyle name="Commentaire 2 3 2 2 6 5 4" xfId="11059"/>
    <cellStyle name="Commentaire 2 3 2 2 6 5 5" xfId="11060"/>
    <cellStyle name="Commentaire 2 3 2 2 6 5 6" xfId="11061"/>
    <cellStyle name="Commentaire 2 3 2 2 6 5 7" xfId="11062"/>
    <cellStyle name="Commentaire 2 3 2 2 6 6" xfId="11063"/>
    <cellStyle name="Commentaire 2 3 2 2 6 7" xfId="11064"/>
    <cellStyle name="Commentaire 2 3 2 2 6 8" xfId="11065"/>
    <cellStyle name="Commentaire 2 3 2 2 6 9" xfId="11066"/>
    <cellStyle name="Commentaire 2 3 2 2 7" xfId="2598"/>
    <cellStyle name="Commentaire 2 3 2 2 7 2" xfId="11067"/>
    <cellStyle name="Commentaire 2 3 2 2 7 3" xfId="11068"/>
    <cellStyle name="Commentaire 2 3 2 2 7 4" xfId="11069"/>
    <cellStyle name="Commentaire 2 3 2 2 7 5" xfId="11070"/>
    <cellStyle name="Commentaire 2 3 2 2 7 6" xfId="11071"/>
    <cellStyle name="Commentaire 2 3 2 2 7 7" xfId="11072"/>
    <cellStyle name="Commentaire 2 3 2 2 7 8" xfId="11073"/>
    <cellStyle name="Commentaire 2 3 2 2 8" xfId="1453"/>
    <cellStyle name="Commentaire 2 3 2 2 8 2" xfId="11074"/>
    <cellStyle name="Commentaire 2 3 2 2 8 3" xfId="11075"/>
    <cellStyle name="Commentaire 2 3 2 2 8 4" xfId="11076"/>
    <cellStyle name="Commentaire 2 3 2 2 8 5" xfId="11077"/>
    <cellStyle name="Commentaire 2 3 2 2 8 6" xfId="11078"/>
    <cellStyle name="Commentaire 2 3 2 2 8 7" xfId="11079"/>
    <cellStyle name="Commentaire 2 3 2 2 8 8" xfId="11080"/>
    <cellStyle name="Commentaire 2 3 2 2 9" xfId="4041"/>
    <cellStyle name="Commentaire 2 3 2 2 9 2" xfId="11081"/>
    <cellStyle name="Commentaire 2 3 2 2 9 3" xfId="11082"/>
    <cellStyle name="Commentaire 2 3 2 2 9 4" xfId="11083"/>
    <cellStyle name="Commentaire 2 3 2 2 9 5" xfId="11084"/>
    <cellStyle name="Commentaire 2 3 2 2 9 6" xfId="11085"/>
    <cellStyle name="Commentaire 2 3 2 2 9 7" xfId="11086"/>
    <cellStyle name="Commentaire 2 3 2 3" xfId="778"/>
    <cellStyle name="Commentaire 2 3 2 3 10" xfId="11087"/>
    <cellStyle name="Commentaire 2 3 2 3 2" xfId="3055"/>
    <cellStyle name="Commentaire 2 3 2 3 2 2" xfId="4042"/>
    <cellStyle name="Commentaire 2 3 2 3 2 2 2" xfId="11088"/>
    <cellStyle name="Commentaire 2 3 2 3 2 2 3" xfId="11089"/>
    <cellStyle name="Commentaire 2 3 2 3 2 2 4" xfId="11090"/>
    <cellStyle name="Commentaire 2 3 2 3 2 2 5" xfId="11091"/>
    <cellStyle name="Commentaire 2 3 2 3 2 2 6" xfId="11092"/>
    <cellStyle name="Commentaire 2 3 2 3 2 2 7" xfId="11093"/>
    <cellStyle name="Commentaire 2 3 2 3 2 3" xfId="11094"/>
    <cellStyle name="Commentaire 2 3 2 3 2 4" xfId="11095"/>
    <cellStyle name="Commentaire 2 3 2 3 2 5" xfId="11096"/>
    <cellStyle name="Commentaire 2 3 2 3 2 6" xfId="11097"/>
    <cellStyle name="Commentaire 2 3 2 3 3" xfId="2347"/>
    <cellStyle name="Commentaire 2 3 2 3 3 2" xfId="4043"/>
    <cellStyle name="Commentaire 2 3 2 3 3 2 2" xfId="11098"/>
    <cellStyle name="Commentaire 2 3 2 3 3 2 3" xfId="11099"/>
    <cellStyle name="Commentaire 2 3 2 3 3 2 4" xfId="11100"/>
    <cellStyle name="Commentaire 2 3 2 3 3 2 5" xfId="11101"/>
    <cellStyle name="Commentaire 2 3 2 3 3 2 6" xfId="11102"/>
    <cellStyle name="Commentaire 2 3 2 3 3 2 7" xfId="11103"/>
    <cellStyle name="Commentaire 2 3 2 3 3 3" xfId="11104"/>
    <cellStyle name="Commentaire 2 3 2 3 3 4" xfId="11105"/>
    <cellStyle name="Commentaire 2 3 2 3 3 5" xfId="11106"/>
    <cellStyle name="Commentaire 2 3 2 3 3 6" xfId="11107"/>
    <cellStyle name="Commentaire 2 3 2 3 4" xfId="4044"/>
    <cellStyle name="Commentaire 2 3 2 3 4 2" xfId="11108"/>
    <cellStyle name="Commentaire 2 3 2 3 4 3" xfId="11109"/>
    <cellStyle name="Commentaire 2 3 2 3 4 4" xfId="11110"/>
    <cellStyle name="Commentaire 2 3 2 3 4 5" xfId="11111"/>
    <cellStyle name="Commentaire 2 3 2 3 4 6" xfId="11112"/>
    <cellStyle name="Commentaire 2 3 2 3 4 7" xfId="11113"/>
    <cellStyle name="Commentaire 2 3 2 3 5" xfId="4045"/>
    <cellStyle name="Commentaire 2 3 2 3 5 2" xfId="11114"/>
    <cellStyle name="Commentaire 2 3 2 3 5 3" xfId="11115"/>
    <cellStyle name="Commentaire 2 3 2 3 5 4" xfId="11116"/>
    <cellStyle name="Commentaire 2 3 2 3 5 5" xfId="11117"/>
    <cellStyle name="Commentaire 2 3 2 3 5 6" xfId="11118"/>
    <cellStyle name="Commentaire 2 3 2 3 5 7" xfId="11119"/>
    <cellStyle name="Commentaire 2 3 2 3 6" xfId="11120"/>
    <cellStyle name="Commentaire 2 3 2 3 7" xfId="11121"/>
    <cellStyle name="Commentaire 2 3 2 3 8" xfId="11122"/>
    <cellStyle name="Commentaire 2 3 2 3 9" xfId="11123"/>
    <cellStyle name="Commentaire 2 3 2 4" xfId="2508"/>
    <cellStyle name="Commentaire 2 3 2 4 2" xfId="11124"/>
    <cellStyle name="Commentaire 2 3 2 4 3" xfId="11125"/>
    <cellStyle name="Commentaire 2 3 2 4 4" xfId="11126"/>
    <cellStyle name="Commentaire 2 3 2 4 5" xfId="11127"/>
    <cellStyle name="Commentaire 2 3 2 4 6" xfId="11128"/>
    <cellStyle name="Commentaire 2 3 2 4 7" xfId="11129"/>
    <cellStyle name="Commentaire 2 3 2 4 8" xfId="11130"/>
    <cellStyle name="Commentaire 2 3 2 5" xfId="1363"/>
    <cellStyle name="Commentaire 2 3 2 5 2" xfId="11131"/>
    <cellStyle name="Commentaire 2 3 2 5 3" xfId="11132"/>
    <cellStyle name="Commentaire 2 3 2 5 4" xfId="11133"/>
    <cellStyle name="Commentaire 2 3 2 5 5" xfId="11134"/>
    <cellStyle name="Commentaire 2 3 2 5 6" xfId="11135"/>
    <cellStyle name="Commentaire 2 3 2 5 7" xfId="11136"/>
    <cellStyle name="Commentaire 2 3 2 5 8" xfId="11137"/>
    <cellStyle name="Commentaire 2 3 2 6" xfId="4046"/>
    <cellStyle name="Commentaire 2 3 2 6 2" xfId="11138"/>
    <cellStyle name="Commentaire 2 3 2 6 3" xfId="11139"/>
    <cellStyle name="Commentaire 2 3 2 6 4" xfId="11140"/>
    <cellStyle name="Commentaire 2 3 2 6 5" xfId="11141"/>
    <cellStyle name="Commentaire 2 3 2 6 6" xfId="11142"/>
    <cellStyle name="Commentaire 2 3 2 6 7" xfId="11143"/>
    <cellStyle name="Commentaire 2 3 2 7" xfId="11144"/>
    <cellStyle name="Commentaire 2 3 2 8" xfId="11145"/>
    <cellStyle name="Commentaire 2 3 2 9" xfId="11146"/>
    <cellStyle name="Commentaire 2 3 3" xfId="108"/>
    <cellStyle name="Commentaire 2 3 3 10" xfId="11147"/>
    <cellStyle name="Commentaire 2 3 3 11" xfId="11148"/>
    <cellStyle name="Commentaire 2 3 3 12" xfId="11149"/>
    <cellStyle name="Commentaire 2 3 3 13" xfId="11150"/>
    <cellStyle name="Commentaire 2 3 3 14" xfId="11151"/>
    <cellStyle name="Commentaire 2 3 3 15" xfId="32475"/>
    <cellStyle name="Commentaire 2 3 3 16" xfId="34519"/>
    <cellStyle name="Commentaire 2 3 3 17" xfId="34798"/>
    <cellStyle name="Commentaire 2 3 3 2" xfId="109"/>
    <cellStyle name="Commentaire 2 3 3 2 10" xfId="11152"/>
    <cellStyle name="Commentaire 2 3 3 2 11" xfId="11153"/>
    <cellStyle name="Commentaire 2 3 3 2 12" xfId="11154"/>
    <cellStyle name="Commentaire 2 3 3 2 13" xfId="11155"/>
    <cellStyle name="Commentaire 2 3 3 2 14" xfId="11156"/>
    <cellStyle name="Commentaire 2 3 3 2 15" xfId="32771"/>
    <cellStyle name="Commentaire 2 3 3 2 16" xfId="34566"/>
    <cellStyle name="Commentaire 2 3 3 2 17" xfId="34799"/>
    <cellStyle name="Commentaire 2 3 3 2 2" xfId="779"/>
    <cellStyle name="Commentaire 2 3 3 2 2 10" xfId="11157"/>
    <cellStyle name="Commentaire 2 3 3 2 2 11" xfId="33020"/>
    <cellStyle name="Commentaire 2 3 3 2 2 12" xfId="34679"/>
    <cellStyle name="Commentaire 2 3 3 2 2 2" xfId="3326"/>
    <cellStyle name="Commentaire 2 3 3 2 2 2 2" xfId="4047"/>
    <cellStyle name="Commentaire 2 3 3 2 2 2 2 2" xfId="11158"/>
    <cellStyle name="Commentaire 2 3 3 2 2 2 2 3" xfId="11159"/>
    <cellStyle name="Commentaire 2 3 3 2 2 2 2 4" xfId="11160"/>
    <cellStyle name="Commentaire 2 3 3 2 2 2 2 5" xfId="11161"/>
    <cellStyle name="Commentaire 2 3 3 2 2 2 2 6" xfId="11162"/>
    <cellStyle name="Commentaire 2 3 3 2 2 2 2 7" xfId="11163"/>
    <cellStyle name="Commentaire 2 3 3 2 2 2 3" xfId="11164"/>
    <cellStyle name="Commentaire 2 3 3 2 2 2 4" xfId="11165"/>
    <cellStyle name="Commentaire 2 3 3 2 2 2 5" xfId="11166"/>
    <cellStyle name="Commentaire 2 3 3 2 2 2 6" xfId="11167"/>
    <cellStyle name="Commentaire 2 3 3 2 2 3" xfId="2348"/>
    <cellStyle name="Commentaire 2 3 3 2 2 3 2" xfId="4048"/>
    <cellStyle name="Commentaire 2 3 3 2 2 3 2 2" xfId="11168"/>
    <cellStyle name="Commentaire 2 3 3 2 2 3 2 3" xfId="11169"/>
    <cellStyle name="Commentaire 2 3 3 2 2 3 2 4" xfId="11170"/>
    <cellStyle name="Commentaire 2 3 3 2 2 3 2 5" xfId="11171"/>
    <cellStyle name="Commentaire 2 3 3 2 2 3 2 6" xfId="11172"/>
    <cellStyle name="Commentaire 2 3 3 2 2 3 2 7" xfId="11173"/>
    <cellStyle name="Commentaire 2 3 3 2 2 3 3" xfId="11174"/>
    <cellStyle name="Commentaire 2 3 3 2 2 3 4" xfId="11175"/>
    <cellStyle name="Commentaire 2 3 3 2 2 3 5" xfId="11176"/>
    <cellStyle name="Commentaire 2 3 3 2 2 3 6" xfId="11177"/>
    <cellStyle name="Commentaire 2 3 3 2 2 4" xfId="4049"/>
    <cellStyle name="Commentaire 2 3 3 2 2 4 2" xfId="11178"/>
    <cellStyle name="Commentaire 2 3 3 2 2 4 3" xfId="11179"/>
    <cellStyle name="Commentaire 2 3 3 2 2 4 4" xfId="11180"/>
    <cellStyle name="Commentaire 2 3 3 2 2 4 5" xfId="11181"/>
    <cellStyle name="Commentaire 2 3 3 2 2 4 6" xfId="11182"/>
    <cellStyle name="Commentaire 2 3 3 2 2 4 7" xfId="11183"/>
    <cellStyle name="Commentaire 2 3 3 2 2 5" xfId="4050"/>
    <cellStyle name="Commentaire 2 3 3 2 2 5 2" xfId="11184"/>
    <cellStyle name="Commentaire 2 3 3 2 2 5 3" xfId="11185"/>
    <cellStyle name="Commentaire 2 3 3 2 2 5 4" xfId="11186"/>
    <cellStyle name="Commentaire 2 3 3 2 2 5 5" xfId="11187"/>
    <cellStyle name="Commentaire 2 3 3 2 2 5 6" xfId="11188"/>
    <cellStyle name="Commentaire 2 3 3 2 2 5 7" xfId="11189"/>
    <cellStyle name="Commentaire 2 3 3 2 2 6" xfId="11190"/>
    <cellStyle name="Commentaire 2 3 3 2 2 7" xfId="11191"/>
    <cellStyle name="Commentaire 2 3 3 2 2 8" xfId="11192"/>
    <cellStyle name="Commentaire 2 3 3 2 2 9" xfId="11193"/>
    <cellStyle name="Commentaire 2 3 3 2 3" xfId="780"/>
    <cellStyle name="Commentaire 2 3 3 2 3 10" xfId="11194"/>
    <cellStyle name="Commentaire 2 3 3 2 3 2" xfId="3593"/>
    <cellStyle name="Commentaire 2 3 3 2 3 2 2" xfId="4051"/>
    <cellStyle name="Commentaire 2 3 3 2 3 2 2 2" xfId="11195"/>
    <cellStyle name="Commentaire 2 3 3 2 3 2 2 3" xfId="11196"/>
    <cellStyle name="Commentaire 2 3 3 2 3 2 2 4" xfId="11197"/>
    <cellStyle name="Commentaire 2 3 3 2 3 2 2 5" xfId="11198"/>
    <cellStyle name="Commentaire 2 3 3 2 3 2 2 6" xfId="11199"/>
    <cellStyle name="Commentaire 2 3 3 2 3 2 2 7" xfId="11200"/>
    <cellStyle name="Commentaire 2 3 3 2 3 2 3" xfId="11201"/>
    <cellStyle name="Commentaire 2 3 3 2 3 2 4" xfId="11202"/>
    <cellStyle name="Commentaire 2 3 3 2 3 2 5" xfId="11203"/>
    <cellStyle name="Commentaire 2 3 3 2 3 2 6" xfId="11204"/>
    <cellStyle name="Commentaire 2 3 3 2 3 3" xfId="2349"/>
    <cellStyle name="Commentaire 2 3 3 2 3 3 2" xfId="4052"/>
    <cellStyle name="Commentaire 2 3 3 2 3 3 2 2" xfId="11205"/>
    <cellStyle name="Commentaire 2 3 3 2 3 3 2 3" xfId="11206"/>
    <cellStyle name="Commentaire 2 3 3 2 3 3 2 4" xfId="11207"/>
    <cellStyle name="Commentaire 2 3 3 2 3 3 2 5" xfId="11208"/>
    <cellStyle name="Commentaire 2 3 3 2 3 3 2 6" xfId="11209"/>
    <cellStyle name="Commentaire 2 3 3 2 3 3 2 7" xfId="11210"/>
    <cellStyle name="Commentaire 2 3 3 2 3 3 3" xfId="11211"/>
    <cellStyle name="Commentaire 2 3 3 2 3 3 4" xfId="11212"/>
    <cellStyle name="Commentaire 2 3 3 2 3 3 5" xfId="11213"/>
    <cellStyle name="Commentaire 2 3 3 2 3 3 6" xfId="11214"/>
    <cellStyle name="Commentaire 2 3 3 2 3 4" xfId="4053"/>
    <cellStyle name="Commentaire 2 3 3 2 3 4 2" xfId="11215"/>
    <cellStyle name="Commentaire 2 3 3 2 3 4 3" xfId="11216"/>
    <cellStyle name="Commentaire 2 3 3 2 3 4 4" xfId="11217"/>
    <cellStyle name="Commentaire 2 3 3 2 3 4 5" xfId="11218"/>
    <cellStyle name="Commentaire 2 3 3 2 3 4 6" xfId="11219"/>
    <cellStyle name="Commentaire 2 3 3 2 3 4 7" xfId="11220"/>
    <cellStyle name="Commentaire 2 3 3 2 3 5" xfId="4054"/>
    <cellStyle name="Commentaire 2 3 3 2 3 5 2" xfId="11221"/>
    <cellStyle name="Commentaire 2 3 3 2 3 5 3" xfId="11222"/>
    <cellStyle name="Commentaire 2 3 3 2 3 5 4" xfId="11223"/>
    <cellStyle name="Commentaire 2 3 3 2 3 5 5" xfId="11224"/>
    <cellStyle name="Commentaire 2 3 3 2 3 5 6" xfId="11225"/>
    <cellStyle name="Commentaire 2 3 3 2 3 5 7" xfId="11226"/>
    <cellStyle name="Commentaire 2 3 3 2 3 6" xfId="11227"/>
    <cellStyle name="Commentaire 2 3 3 2 3 7" xfId="11228"/>
    <cellStyle name="Commentaire 2 3 3 2 3 8" xfId="11229"/>
    <cellStyle name="Commentaire 2 3 3 2 3 9" xfId="11230"/>
    <cellStyle name="Commentaire 2 3 3 2 4" xfId="2778"/>
    <cellStyle name="Commentaire 2 3 3 2 4 2" xfId="4055"/>
    <cellStyle name="Commentaire 2 3 3 2 4 2 2" xfId="11231"/>
    <cellStyle name="Commentaire 2 3 3 2 4 2 3" xfId="11232"/>
    <cellStyle name="Commentaire 2 3 3 2 4 2 4" xfId="11233"/>
    <cellStyle name="Commentaire 2 3 3 2 4 2 5" xfId="11234"/>
    <cellStyle name="Commentaire 2 3 3 2 4 2 6" xfId="11235"/>
    <cellStyle name="Commentaire 2 3 3 2 4 2 7" xfId="11236"/>
    <cellStyle name="Commentaire 2 3 3 2 4 3" xfId="11237"/>
    <cellStyle name="Commentaire 2 3 3 2 4 4" xfId="11238"/>
    <cellStyle name="Commentaire 2 3 3 2 4 5" xfId="11239"/>
    <cellStyle name="Commentaire 2 3 3 2 4 6" xfId="11240"/>
    <cellStyle name="Commentaire 2 3 3 2 5" xfId="1634"/>
    <cellStyle name="Commentaire 2 3 3 2 5 2" xfId="4056"/>
    <cellStyle name="Commentaire 2 3 3 2 5 2 2" xfId="11241"/>
    <cellStyle name="Commentaire 2 3 3 2 5 2 3" xfId="11242"/>
    <cellStyle name="Commentaire 2 3 3 2 5 2 4" xfId="11243"/>
    <cellStyle name="Commentaire 2 3 3 2 5 2 5" xfId="11244"/>
    <cellStyle name="Commentaire 2 3 3 2 5 2 6" xfId="11245"/>
    <cellStyle name="Commentaire 2 3 3 2 5 2 7" xfId="11246"/>
    <cellStyle name="Commentaire 2 3 3 2 5 3" xfId="11247"/>
    <cellStyle name="Commentaire 2 3 3 2 5 4" xfId="11248"/>
    <cellStyle name="Commentaire 2 3 3 2 5 5" xfId="11249"/>
    <cellStyle name="Commentaire 2 3 3 2 5 6" xfId="11250"/>
    <cellStyle name="Commentaire 2 3 3 2 6" xfId="4057"/>
    <cellStyle name="Commentaire 2 3 3 2 6 2" xfId="11251"/>
    <cellStyle name="Commentaire 2 3 3 2 6 3" xfId="11252"/>
    <cellStyle name="Commentaire 2 3 3 2 6 4" xfId="11253"/>
    <cellStyle name="Commentaire 2 3 3 2 6 5" xfId="11254"/>
    <cellStyle name="Commentaire 2 3 3 2 6 6" xfId="11255"/>
    <cellStyle name="Commentaire 2 3 3 2 6 7" xfId="11256"/>
    <cellStyle name="Commentaire 2 3 3 2 7" xfId="4058"/>
    <cellStyle name="Commentaire 2 3 3 2 7 2" xfId="11257"/>
    <cellStyle name="Commentaire 2 3 3 2 7 3" xfId="11258"/>
    <cellStyle name="Commentaire 2 3 3 2 7 4" xfId="11259"/>
    <cellStyle name="Commentaire 2 3 3 2 7 5" xfId="11260"/>
    <cellStyle name="Commentaire 2 3 3 2 7 6" xfId="11261"/>
    <cellStyle name="Commentaire 2 3 3 2 7 7" xfId="11262"/>
    <cellStyle name="Commentaire 2 3 3 2 8" xfId="4059"/>
    <cellStyle name="Commentaire 2 3 3 2 8 2" xfId="11263"/>
    <cellStyle name="Commentaire 2 3 3 2 8 3" xfId="11264"/>
    <cellStyle name="Commentaire 2 3 3 2 8 4" xfId="11265"/>
    <cellStyle name="Commentaire 2 3 3 2 8 5" xfId="11266"/>
    <cellStyle name="Commentaire 2 3 3 2 8 6" xfId="11267"/>
    <cellStyle name="Commentaire 2 3 3 2 8 7" xfId="11268"/>
    <cellStyle name="Commentaire 2 3 3 2 9" xfId="11269"/>
    <cellStyle name="Commentaire 2 3 3 3" xfId="110"/>
    <cellStyle name="Commentaire 2 3 3 3 10" xfId="11270"/>
    <cellStyle name="Commentaire 2 3 3 3 11" xfId="11271"/>
    <cellStyle name="Commentaire 2 3 3 3 12" xfId="11272"/>
    <cellStyle name="Commentaire 2 3 3 3 13" xfId="11273"/>
    <cellStyle name="Commentaire 2 3 3 3 14" xfId="11274"/>
    <cellStyle name="Commentaire 2 3 3 3 15" xfId="32928"/>
    <cellStyle name="Commentaire 2 3 3 3 16" xfId="34604"/>
    <cellStyle name="Commentaire 2 3 3 3 17" xfId="34800"/>
    <cellStyle name="Commentaire 2 3 3 3 2" xfId="781"/>
    <cellStyle name="Commentaire 2 3 3 3 2 10" xfId="11275"/>
    <cellStyle name="Commentaire 2 3 3 3 2 11" xfId="33021"/>
    <cellStyle name="Commentaire 2 3 3 3 2 12" xfId="34680"/>
    <cellStyle name="Commentaire 2 3 3 3 2 2" xfId="3327"/>
    <cellStyle name="Commentaire 2 3 3 3 2 2 2" xfId="4060"/>
    <cellStyle name="Commentaire 2 3 3 3 2 2 2 2" xfId="11276"/>
    <cellStyle name="Commentaire 2 3 3 3 2 2 2 3" xfId="11277"/>
    <cellStyle name="Commentaire 2 3 3 3 2 2 2 4" xfId="11278"/>
    <cellStyle name="Commentaire 2 3 3 3 2 2 2 5" xfId="11279"/>
    <cellStyle name="Commentaire 2 3 3 3 2 2 2 6" xfId="11280"/>
    <cellStyle name="Commentaire 2 3 3 3 2 2 2 7" xfId="11281"/>
    <cellStyle name="Commentaire 2 3 3 3 2 2 3" xfId="11282"/>
    <cellStyle name="Commentaire 2 3 3 3 2 2 4" xfId="11283"/>
    <cellStyle name="Commentaire 2 3 3 3 2 2 5" xfId="11284"/>
    <cellStyle name="Commentaire 2 3 3 3 2 2 6" xfId="11285"/>
    <cellStyle name="Commentaire 2 3 3 3 2 3" xfId="2350"/>
    <cellStyle name="Commentaire 2 3 3 3 2 3 2" xfId="4061"/>
    <cellStyle name="Commentaire 2 3 3 3 2 3 2 2" xfId="11286"/>
    <cellStyle name="Commentaire 2 3 3 3 2 3 2 3" xfId="11287"/>
    <cellStyle name="Commentaire 2 3 3 3 2 3 2 4" xfId="11288"/>
    <cellStyle name="Commentaire 2 3 3 3 2 3 2 5" xfId="11289"/>
    <cellStyle name="Commentaire 2 3 3 3 2 3 2 6" xfId="11290"/>
    <cellStyle name="Commentaire 2 3 3 3 2 3 2 7" xfId="11291"/>
    <cellStyle name="Commentaire 2 3 3 3 2 3 3" xfId="11292"/>
    <cellStyle name="Commentaire 2 3 3 3 2 3 4" xfId="11293"/>
    <cellStyle name="Commentaire 2 3 3 3 2 3 5" xfId="11294"/>
    <cellStyle name="Commentaire 2 3 3 3 2 3 6" xfId="11295"/>
    <cellStyle name="Commentaire 2 3 3 3 2 4" xfId="4062"/>
    <cellStyle name="Commentaire 2 3 3 3 2 4 2" xfId="11296"/>
    <cellStyle name="Commentaire 2 3 3 3 2 4 3" xfId="11297"/>
    <cellStyle name="Commentaire 2 3 3 3 2 4 4" xfId="11298"/>
    <cellStyle name="Commentaire 2 3 3 3 2 4 5" xfId="11299"/>
    <cellStyle name="Commentaire 2 3 3 3 2 4 6" xfId="11300"/>
    <cellStyle name="Commentaire 2 3 3 3 2 4 7" xfId="11301"/>
    <cellStyle name="Commentaire 2 3 3 3 2 5" xfId="4063"/>
    <cellStyle name="Commentaire 2 3 3 3 2 5 2" xfId="11302"/>
    <cellStyle name="Commentaire 2 3 3 3 2 5 3" xfId="11303"/>
    <cellStyle name="Commentaire 2 3 3 3 2 5 4" xfId="11304"/>
    <cellStyle name="Commentaire 2 3 3 3 2 5 5" xfId="11305"/>
    <cellStyle name="Commentaire 2 3 3 3 2 5 6" xfId="11306"/>
    <cellStyle name="Commentaire 2 3 3 3 2 5 7" xfId="11307"/>
    <cellStyle name="Commentaire 2 3 3 3 2 6" xfId="11308"/>
    <cellStyle name="Commentaire 2 3 3 3 2 7" xfId="11309"/>
    <cellStyle name="Commentaire 2 3 3 3 2 8" xfId="11310"/>
    <cellStyle name="Commentaire 2 3 3 3 2 9" xfId="11311"/>
    <cellStyle name="Commentaire 2 3 3 3 3" xfId="782"/>
    <cellStyle name="Commentaire 2 3 3 3 3 10" xfId="11312"/>
    <cellStyle name="Commentaire 2 3 3 3 3 2" xfId="3594"/>
    <cellStyle name="Commentaire 2 3 3 3 3 2 2" xfId="4064"/>
    <cellStyle name="Commentaire 2 3 3 3 3 2 2 2" xfId="11313"/>
    <cellStyle name="Commentaire 2 3 3 3 3 2 2 3" xfId="11314"/>
    <cellStyle name="Commentaire 2 3 3 3 3 2 2 4" xfId="11315"/>
    <cellStyle name="Commentaire 2 3 3 3 3 2 2 5" xfId="11316"/>
    <cellStyle name="Commentaire 2 3 3 3 3 2 2 6" xfId="11317"/>
    <cellStyle name="Commentaire 2 3 3 3 3 2 2 7" xfId="11318"/>
    <cellStyle name="Commentaire 2 3 3 3 3 2 3" xfId="11319"/>
    <cellStyle name="Commentaire 2 3 3 3 3 2 4" xfId="11320"/>
    <cellStyle name="Commentaire 2 3 3 3 3 2 5" xfId="11321"/>
    <cellStyle name="Commentaire 2 3 3 3 3 2 6" xfId="11322"/>
    <cellStyle name="Commentaire 2 3 3 3 3 3" xfId="2351"/>
    <cellStyle name="Commentaire 2 3 3 3 3 3 2" xfId="4065"/>
    <cellStyle name="Commentaire 2 3 3 3 3 3 2 2" xfId="11323"/>
    <cellStyle name="Commentaire 2 3 3 3 3 3 2 3" xfId="11324"/>
    <cellStyle name="Commentaire 2 3 3 3 3 3 2 4" xfId="11325"/>
    <cellStyle name="Commentaire 2 3 3 3 3 3 2 5" xfId="11326"/>
    <cellStyle name="Commentaire 2 3 3 3 3 3 2 6" xfId="11327"/>
    <cellStyle name="Commentaire 2 3 3 3 3 3 2 7" xfId="11328"/>
    <cellStyle name="Commentaire 2 3 3 3 3 3 3" xfId="11329"/>
    <cellStyle name="Commentaire 2 3 3 3 3 3 4" xfId="11330"/>
    <cellStyle name="Commentaire 2 3 3 3 3 3 5" xfId="11331"/>
    <cellStyle name="Commentaire 2 3 3 3 3 3 6" xfId="11332"/>
    <cellStyle name="Commentaire 2 3 3 3 3 4" xfId="4066"/>
    <cellStyle name="Commentaire 2 3 3 3 3 4 2" xfId="11333"/>
    <cellStyle name="Commentaire 2 3 3 3 3 4 3" xfId="11334"/>
    <cellStyle name="Commentaire 2 3 3 3 3 4 4" xfId="11335"/>
    <cellStyle name="Commentaire 2 3 3 3 3 4 5" xfId="11336"/>
    <cellStyle name="Commentaire 2 3 3 3 3 4 6" xfId="11337"/>
    <cellStyle name="Commentaire 2 3 3 3 3 4 7" xfId="11338"/>
    <cellStyle name="Commentaire 2 3 3 3 3 5" xfId="4067"/>
    <cellStyle name="Commentaire 2 3 3 3 3 5 2" xfId="11339"/>
    <cellStyle name="Commentaire 2 3 3 3 3 5 3" xfId="11340"/>
    <cellStyle name="Commentaire 2 3 3 3 3 5 4" xfId="11341"/>
    <cellStyle name="Commentaire 2 3 3 3 3 5 5" xfId="11342"/>
    <cellStyle name="Commentaire 2 3 3 3 3 5 6" xfId="11343"/>
    <cellStyle name="Commentaire 2 3 3 3 3 5 7" xfId="11344"/>
    <cellStyle name="Commentaire 2 3 3 3 3 6" xfId="11345"/>
    <cellStyle name="Commentaire 2 3 3 3 3 7" xfId="11346"/>
    <cellStyle name="Commentaire 2 3 3 3 3 8" xfId="11347"/>
    <cellStyle name="Commentaire 2 3 3 3 3 9" xfId="11348"/>
    <cellStyle name="Commentaire 2 3 3 3 4" xfId="2779"/>
    <cellStyle name="Commentaire 2 3 3 3 4 2" xfId="4068"/>
    <cellStyle name="Commentaire 2 3 3 3 4 2 2" xfId="11349"/>
    <cellStyle name="Commentaire 2 3 3 3 4 2 3" xfId="11350"/>
    <cellStyle name="Commentaire 2 3 3 3 4 2 4" xfId="11351"/>
    <cellStyle name="Commentaire 2 3 3 3 4 2 5" xfId="11352"/>
    <cellStyle name="Commentaire 2 3 3 3 4 2 6" xfId="11353"/>
    <cellStyle name="Commentaire 2 3 3 3 4 2 7" xfId="11354"/>
    <cellStyle name="Commentaire 2 3 3 3 4 3" xfId="11355"/>
    <cellStyle name="Commentaire 2 3 3 3 4 4" xfId="11356"/>
    <cellStyle name="Commentaire 2 3 3 3 4 5" xfId="11357"/>
    <cellStyle name="Commentaire 2 3 3 3 4 6" xfId="11358"/>
    <cellStyle name="Commentaire 2 3 3 3 5" xfId="1635"/>
    <cellStyle name="Commentaire 2 3 3 3 5 2" xfId="4069"/>
    <cellStyle name="Commentaire 2 3 3 3 5 2 2" xfId="11359"/>
    <cellStyle name="Commentaire 2 3 3 3 5 2 3" xfId="11360"/>
    <cellStyle name="Commentaire 2 3 3 3 5 2 4" xfId="11361"/>
    <cellStyle name="Commentaire 2 3 3 3 5 2 5" xfId="11362"/>
    <cellStyle name="Commentaire 2 3 3 3 5 2 6" xfId="11363"/>
    <cellStyle name="Commentaire 2 3 3 3 5 2 7" xfId="11364"/>
    <cellStyle name="Commentaire 2 3 3 3 5 3" xfId="11365"/>
    <cellStyle name="Commentaire 2 3 3 3 5 4" xfId="11366"/>
    <cellStyle name="Commentaire 2 3 3 3 5 5" xfId="11367"/>
    <cellStyle name="Commentaire 2 3 3 3 5 6" xfId="11368"/>
    <cellStyle name="Commentaire 2 3 3 3 6" xfId="4070"/>
    <cellStyle name="Commentaire 2 3 3 3 6 2" xfId="11369"/>
    <cellStyle name="Commentaire 2 3 3 3 6 3" xfId="11370"/>
    <cellStyle name="Commentaire 2 3 3 3 6 4" xfId="11371"/>
    <cellStyle name="Commentaire 2 3 3 3 6 5" xfId="11372"/>
    <cellStyle name="Commentaire 2 3 3 3 6 6" xfId="11373"/>
    <cellStyle name="Commentaire 2 3 3 3 6 7" xfId="11374"/>
    <cellStyle name="Commentaire 2 3 3 3 7" xfId="4071"/>
    <cellStyle name="Commentaire 2 3 3 3 7 2" xfId="11375"/>
    <cellStyle name="Commentaire 2 3 3 3 7 3" xfId="11376"/>
    <cellStyle name="Commentaire 2 3 3 3 7 4" xfId="11377"/>
    <cellStyle name="Commentaire 2 3 3 3 7 5" xfId="11378"/>
    <cellStyle name="Commentaire 2 3 3 3 7 6" xfId="11379"/>
    <cellStyle name="Commentaire 2 3 3 3 7 7" xfId="11380"/>
    <cellStyle name="Commentaire 2 3 3 3 8" xfId="4072"/>
    <cellStyle name="Commentaire 2 3 3 3 8 2" xfId="11381"/>
    <cellStyle name="Commentaire 2 3 3 3 8 3" xfId="11382"/>
    <cellStyle name="Commentaire 2 3 3 3 8 4" xfId="11383"/>
    <cellStyle name="Commentaire 2 3 3 3 8 5" xfId="11384"/>
    <cellStyle name="Commentaire 2 3 3 3 8 6" xfId="11385"/>
    <cellStyle name="Commentaire 2 3 3 3 8 7" xfId="11386"/>
    <cellStyle name="Commentaire 2 3 3 3 9" xfId="11387"/>
    <cellStyle name="Commentaire 2 3 3 4" xfId="111"/>
    <cellStyle name="Commentaire 2 3 3 4 10" xfId="11388"/>
    <cellStyle name="Commentaire 2 3 3 4 11" xfId="11389"/>
    <cellStyle name="Commentaire 2 3 3 4 12" xfId="11390"/>
    <cellStyle name="Commentaire 2 3 3 4 13" xfId="11391"/>
    <cellStyle name="Commentaire 2 3 3 4 14" xfId="11392"/>
    <cellStyle name="Commentaire 2 3 3 4 15" xfId="32950"/>
    <cellStyle name="Commentaire 2 3 3 4 16" xfId="34626"/>
    <cellStyle name="Commentaire 2 3 3 4 17" xfId="34801"/>
    <cellStyle name="Commentaire 2 3 3 4 2" xfId="783"/>
    <cellStyle name="Commentaire 2 3 3 4 2 10" xfId="11393"/>
    <cellStyle name="Commentaire 2 3 3 4 2 11" xfId="33022"/>
    <cellStyle name="Commentaire 2 3 3 4 2 12" xfId="34681"/>
    <cellStyle name="Commentaire 2 3 3 4 2 2" xfId="3328"/>
    <cellStyle name="Commentaire 2 3 3 4 2 2 2" xfId="4073"/>
    <cellStyle name="Commentaire 2 3 3 4 2 2 2 2" xfId="11394"/>
    <cellStyle name="Commentaire 2 3 3 4 2 2 2 3" xfId="11395"/>
    <cellStyle name="Commentaire 2 3 3 4 2 2 2 4" xfId="11396"/>
    <cellStyle name="Commentaire 2 3 3 4 2 2 2 5" xfId="11397"/>
    <cellStyle name="Commentaire 2 3 3 4 2 2 2 6" xfId="11398"/>
    <cellStyle name="Commentaire 2 3 3 4 2 2 2 7" xfId="11399"/>
    <cellStyle name="Commentaire 2 3 3 4 2 2 3" xfId="11400"/>
    <cellStyle name="Commentaire 2 3 3 4 2 2 4" xfId="11401"/>
    <cellStyle name="Commentaire 2 3 3 4 2 2 5" xfId="11402"/>
    <cellStyle name="Commentaire 2 3 3 4 2 2 6" xfId="11403"/>
    <cellStyle name="Commentaire 2 3 3 4 2 3" xfId="2352"/>
    <cellStyle name="Commentaire 2 3 3 4 2 3 2" xfId="4074"/>
    <cellStyle name="Commentaire 2 3 3 4 2 3 2 2" xfId="11404"/>
    <cellStyle name="Commentaire 2 3 3 4 2 3 2 3" xfId="11405"/>
    <cellStyle name="Commentaire 2 3 3 4 2 3 2 4" xfId="11406"/>
    <cellStyle name="Commentaire 2 3 3 4 2 3 2 5" xfId="11407"/>
    <cellStyle name="Commentaire 2 3 3 4 2 3 2 6" xfId="11408"/>
    <cellStyle name="Commentaire 2 3 3 4 2 3 2 7" xfId="11409"/>
    <cellStyle name="Commentaire 2 3 3 4 2 3 3" xfId="11410"/>
    <cellStyle name="Commentaire 2 3 3 4 2 3 4" xfId="11411"/>
    <cellStyle name="Commentaire 2 3 3 4 2 3 5" xfId="11412"/>
    <cellStyle name="Commentaire 2 3 3 4 2 3 6" xfId="11413"/>
    <cellStyle name="Commentaire 2 3 3 4 2 4" xfId="4075"/>
    <cellStyle name="Commentaire 2 3 3 4 2 4 2" xfId="11414"/>
    <cellStyle name="Commentaire 2 3 3 4 2 4 3" xfId="11415"/>
    <cellStyle name="Commentaire 2 3 3 4 2 4 4" xfId="11416"/>
    <cellStyle name="Commentaire 2 3 3 4 2 4 5" xfId="11417"/>
    <cellStyle name="Commentaire 2 3 3 4 2 4 6" xfId="11418"/>
    <cellStyle name="Commentaire 2 3 3 4 2 4 7" xfId="11419"/>
    <cellStyle name="Commentaire 2 3 3 4 2 5" xfId="4076"/>
    <cellStyle name="Commentaire 2 3 3 4 2 5 2" xfId="11420"/>
    <cellStyle name="Commentaire 2 3 3 4 2 5 3" xfId="11421"/>
    <cellStyle name="Commentaire 2 3 3 4 2 5 4" xfId="11422"/>
    <cellStyle name="Commentaire 2 3 3 4 2 5 5" xfId="11423"/>
    <cellStyle name="Commentaire 2 3 3 4 2 5 6" xfId="11424"/>
    <cellStyle name="Commentaire 2 3 3 4 2 5 7" xfId="11425"/>
    <cellStyle name="Commentaire 2 3 3 4 2 6" xfId="11426"/>
    <cellStyle name="Commentaire 2 3 3 4 2 7" xfId="11427"/>
    <cellStyle name="Commentaire 2 3 3 4 2 8" xfId="11428"/>
    <cellStyle name="Commentaire 2 3 3 4 2 9" xfId="11429"/>
    <cellStyle name="Commentaire 2 3 3 4 3" xfId="784"/>
    <cellStyle name="Commentaire 2 3 3 4 3 10" xfId="11430"/>
    <cellStyle name="Commentaire 2 3 3 4 3 2" xfId="3595"/>
    <cellStyle name="Commentaire 2 3 3 4 3 2 2" xfId="4077"/>
    <cellStyle name="Commentaire 2 3 3 4 3 2 2 2" xfId="11431"/>
    <cellStyle name="Commentaire 2 3 3 4 3 2 2 3" xfId="11432"/>
    <cellStyle name="Commentaire 2 3 3 4 3 2 2 4" xfId="11433"/>
    <cellStyle name="Commentaire 2 3 3 4 3 2 2 5" xfId="11434"/>
    <cellStyle name="Commentaire 2 3 3 4 3 2 2 6" xfId="11435"/>
    <cellStyle name="Commentaire 2 3 3 4 3 2 2 7" xfId="11436"/>
    <cellStyle name="Commentaire 2 3 3 4 3 2 3" xfId="11437"/>
    <cellStyle name="Commentaire 2 3 3 4 3 2 4" xfId="11438"/>
    <cellStyle name="Commentaire 2 3 3 4 3 2 5" xfId="11439"/>
    <cellStyle name="Commentaire 2 3 3 4 3 2 6" xfId="11440"/>
    <cellStyle name="Commentaire 2 3 3 4 3 3" xfId="2353"/>
    <cellStyle name="Commentaire 2 3 3 4 3 3 2" xfId="4078"/>
    <cellStyle name="Commentaire 2 3 3 4 3 3 2 2" xfId="11441"/>
    <cellStyle name="Commentaire 2 3 3 4 3 3 2 3" xfId="11442"/>
    <cellStyle name="Commentaire 2 3 3 4 3 3 2 4" xfId="11443"/>
    <cellStyle name="Commentaire 2 3 3 4 3 3 2 5" xfId="11444"/>
    <cellStyle name="Commentaire 2 3 3 4 3 3 2 6" xfId="11445"/>
    <cellStyle name="Commentaire 2 3 3 4 3 3 2 7" xfId="11446"/>
    <cellStyle name="Commentaire 2 3 3 4 3 3 3" xfId="11447"/>
    <cellStyle name="Commentaire 2 3 3 4 3 3 4" xfId="11448"/>
    <cellStyle name="Commentaire 2 3 3 4 3 3 5" xfId="11449"/>
    <cellStyle name="Commentaire 2 3 3 4 3 3 6" xfId="11450"/>
    <cellStyle name="Commentaire 2 3 3 4 3 4" xfId="4079"/>
    <cellStyle name="Commentaire 2 3 3 4 3 4 2" xfId="11451"/>
    <cellStyle name="Commentaire 2 3 3 4 3 4 3" xfId="11452"/>
    <cellStyle name="Commentaire 2 3 3 4 3 4 4" xfId="11453"/>
    <cellStyle name="Commentaire 2 3 3 4 3 4 5" xfId="11454"/>
    <cellStyle name="Commentaire 2 3 3 4 3 4 6" xfId="11455"/>
    <cellStyle name="Commentaire 2 3 3 4 3 4 7" xfId="11456"/>
    <cellStyle name="Commentaire 2 3 3 4 3 5" xfId="4080"/>
    <cellStyle name="Commentaire 2 3 3 4 3 5 2" xfId="11457"/>
    <cellStyle name="Commentaire 2 3 3 4 3 5 3" xfId="11458"/>
    <cellStyle name="Commentaire 2 3 3 4 3 5 4" xfId="11459"/>
    <cellStyle name="Commentaire 2 3 3 4 3 5 5" xfId="11460"/>
    <cellStyle name="Commentaire 2 3 3 4 3 5 6" xfId="11461"/>
    <cellStyle name="Commentaire 2 3 3 4 3 5 7" xfId="11462"/>
    <cellStyle name="Commentaire 2 3 3 4 3 6" xfId="11463"/>
    <cellStyle name="Commentaire 2 3 3 4 3 7" xfId="11464"/>
    <cellStyle name="Commentaire 2 3 3 4 3 8" xfId="11465"/>
    <cellStyle name="Commentaire 2 3 3 4 3 9" xfId="11466"/>
    <cellStyle name="Commentaire 2 3 3 4 4" xfId="2780"/>
    <cellStyle name="Commentaire 2 3 3 4 4 2" xfId="4081"/>
    <cellStyle name="Commentaire 2 3 3 4 4 2 2" xfId="11467"/>
    <cellStyle name="Commentaire 2 3 3 4 4 2 3" xfId="11468"/>
    <cellStyle name="Commentaire 2 3 3 4 4 2 4" xfId="11469"/>
    <cellStyle name="Commentaire 2 3 3 4 4 2 5" xfId="11470"/>
    <cellStyle name="Commentaire 2 3 3 4 4 2 6" xfId="11471"/>
    <cellStyle name="Commentaire 2 3 3 4 4 2 7" xfId="11472"/>
    <cellStyle name="Commentaire 2 3 3 4 4 3" xfId="11473"/>
    <cellStyle name="Commentaire 2 3 3 4 4 4" xfId="11474"/>
    <cellStyle name="Commentaire 2 3 3 4 4 5" xfId="11475"/>
    <cellStyle name="Commentaire 2 3 3 4 4 6" xfId="11476"/>
    <cellStyle name="Commentaire 2 3 3 4 5" xfId="1636"/>
    <cellStyle name="Commentaire 2 3 3 4 5 2" xfId="4082"/>
    <cellStyle name="Commentaire 2 3 3 4 5 2 2" xfId="11477"/>
    <cellStyle name="Commentaire 2 3 3 4 5 2 3" xfId="11478"/>
    <cellStyle name="Commentaire 2 3 3 4 5 2 4" xfId="11479"/>
    <cellStyle name="Commentaire 2 3 3 4 5 2 5" xfId="11480"/>
    <cellStyle name="Commentaire 2 3 3 4 5 2 6" xfId="11481"/>
    <cellStyle name="Commentaire 2 3 3 4 5 2 7" xfId="11482"/>
    <cellStyle name="Commentaire 2 3 3 4 5 3" xfId="11483"/>
    <cellStyle name="Commentaire 2 3 3 4 5 4" xfId="11484"/>
    <cellStyle name="Commentaire 2 3 3 4 5 5" xfId="11485"/>
    <cellStyle name="Commentaire 2 3 3 4 5 6" xfId="11486"/>
    <cellStyle name="Commentaire 2 3 3 4 6" xfId="4083"/>
    <cellStyle name="Commentaire 2 3 3 4 6 2" xfId="11487"/>
    <cellStyle name="Commentaire 2 3 3 4 6 3" xfId="11488"/>
    <cellStyle name="Commentaire 2 3 3 4 6 4" xfId="11489"/>
    <cellStyle name="Commentaire 2 3 3 4 6 5" xfId="11490"/>
    <cellStyle name="Commentaire 2 3 3 4 6 6" xfId="11491"/>
    <cellStyle name="Commentaire 2 3 3 4 6 7" xfId="11492"/>
    <cellStyle name="Commentaire 2 3 3 4 7" xfId="4084"/>
    <cellStyle name="Commentaire 2 3 3 4 7 2" xfId="11493"/>
    <cellStyle name="Commentaire 2 3 3 4 7 3" xfId="11494"/>
    <cellStyle name="Commentaire 2 3 3 4 7 4" xfId="11495"/>
    <cellStyle name="Commentaire 2 3 3 4 7 5" xfId="11496"/>
    <cellStyle name="Commentaire 2 3 3 4 7 6" xfId="11497"/>
    <cellStyle name="Commentaire 2 3 3 4 7 7" xfId="11498"/>
    <cellStyle name="Commentaire 2 3 3 4 8" xfId="4085"/>
    <cellStyle name="Commentaire 2 3 3 4 8 2" xfId="11499"/>
    <cellStyle name="Commentaire 2 3 3 4 8 3" xfId="11500"/>
    <cellStyle name="Commentaire 2 3 3 4 8 4" xfId="11501"/>
    <cellStyle name="Commentaire 2 3 3 4 8 5" xfId="11502"/>
    <cellStyle name="Commentaire 2 3 3 4 8 6" xfId="11503"/>
    <cellStyle name="Commentaire 2 3 3 4 8 7" xfId="11504"/>
    <cellStyle name="Commentaire 2 3 3 4 9" xfId="11505"/>
    <cellStyle name="Commentaire 2 3 3 5" xfId="112"/>
    <cellStyle name="Commentaire 2 3 3 5 10" xfId="11506"/>
    <cellStyle name="Commentaire 2 3 3 5 11" xfId="11507"/>
    <cellStyle name="Commentaire 2 3 3 5 12" xfId="11508"/>
    <cellStyle name="Commentaire 2 3 3 5 13" xfId="11509"/>
    <cellStyle name="Commentaire 2 3 3 5 14" xfId="11510"/>
    <cellStyle name="Commentaire 2 3 3 5 15" xfId="32969"/>
    <cellStyle name="Commentaire 2 3 3 5 16" xfId="34645"/>
    <cellStyle name="Commentaire 2 3 3 5 17" xfId="34802"/>
    <cellStyle name="Commentaire 2 3 3 5 2" xfId="785"/>
    <cellStyle name="Commentaire 2 3 3 5 2 10" xfId="11511"/>
    <cellStyle name="Commentaire 2 3 3 5 2 2" xfId="3329"/>
    <cellStyle name="Commentaire 2 3 3 5 2 2 2" xfId="4086"/>
    <cellStyle name="Commentaire 2 3 3 5 2 2 2 2" xfId="11512"/>
    <cellStyle name="Commentaire 2 3 3 5 2 2 2 3" xfId="11513"/>
    <cellStyle name="Commentaire 2 3 3 5 2 2 2 4" xfId="11514"/>
    <cellStyle name="Commentaire 2 3 3 5 2 2 2 5" xfId="11515"/>
    <cellStyle name="Commentaire 2 3 3 5 2 2 2 6" xfId="11516"/>
    <cellStyle name="Commentaire 2 3 3 5 2 2 2 7" xfId="11517"/>
    <cellStyle name="Commentaire 2 3 3 5 2 2 3" xfId="11518"/>
    <cellStyle name="Commentaire 2 3 3 5 2 2 4" xfId="11519"/>
    <cellStyle name="Commentaire 2 3 3 5 2 2 5" xfId="11520"/>
    <cellStyle name="Commentaire 2 3 3 5 2 2 6" xfId="11521"/>
    <cellStyle name="Commentaire 2 3 3 5 2 3" xfId="2354"/>
    <cellStyle name="Commentaire 2 3 3 5 2 3 2" xfId="4087"/>
    <cellStyle name="Commentaire 2 3 3 5 2 3 2 2" xfId="11522"/>
    <cellStyle name="Commentaire 2 3 3 5 2 3 2 3" xfId="11523"/>
    <cellStyle name="Commentaire 2 3 3 5 2 3 2 4" xfId="11524"/>
    <cellStyle name="Commentaire 2 3 3 5 2 3 2 5" xfId="11525"/>
    <cellStyle name="Commentaire 2 3 3 5 2 3 2 6" xfId="11526"/>
    <cellStyle name="Commentaire 2 3 3 5 2 3 2 7" xfId="11527"/>
    <cellStyle name="Commentaire 2 3 3 5 2 3 3" xfId="11528"/>
    <cellStyle name="Commentaire 2 3 3 5 2 3 4" xfId="11529"/>
    <cellStyle name="Commentaire 2 3 3 5 2 3 5" xfId="11530"/>
    <cellStyle name="Commentaire 2 3 3 5 2 3 6" xfId="11531"/>
    <cellStyle name="Commentaire 2 3 3 5 2 4" xfId="4088"/>
    <cellStyle name="Commentaire 2 3 3 5 2 4 2" xfId="11532"/>
    <cellStyle name="Commentaire 2 3 3 5 2 4 3" xfId="11533"/>
    <cellStyle name="Commentaire 2 3 3 5 2 4 4" xfId="11534"/>
    <cellStyle name="Commentaire 2 3 3 5 2 4 5" xfId="11535"/>
    <cellStyle name="Commentaire 2 3 3 5 2 4 6" xfId="11536"/>
    <cellStyle name="Commentaire 2 3 3 5 2 4 7" xfId="11537"/>
    <cellStyle name="Commentaire 2 3 3 5 2 5" xfId="4089"/>
    <cellStyle name="Commentaire 2 3 3 5 2 5 2" xfId="11538"/>
    <cellStyle name="Commentaire 2 3 3 5 2 5 3" xfId="11539"/>
    <cellStyle name="Commentaire 2 3 3 5 2 5 4" xfId="11540"/>
    <cellStyle name="Commentaire 2 3 3 5 2 5 5" xfId="11541"/>
    <cellStyle name="Commentaire 2 3 3 5 2 5 6" xfId="11542"/>
    <cellStyle name="Commentaire 2 3 3 5 2 5 7" xfId="11543"/>
    <cellStyle name="Commentaire 2 3 3 5 2 6" xfId="11544"/>
    <cellStyle name="Commentaire 2 3 3 5 2 7" xfId="11545"/>
    <cellStyle name="Commentaire 2 3 3 5 2 8" xfId="11546"/>
    <cellStyle name="Commentaire 2 3 3 5 2 9" xfId="11547"/>
    <cellStyle name="Commentaire 2 3 3 5 3" xfId="786"/>
    <cellStyle name="Commentaire 2 3 3 5 3 10" xfId="11548"/>
    <cellStyle name="Commentaire 2 3 3 5 3 2" xfId="3596"/>
    <cellStyle name="Commentaire 2 3 3 5 3 2 2" xfId="4090"/>
    <cellStyle name="Commentaire 2 3 3 5 3 2 2 2" xfId="11549"/>
    <cellStyle name="Commentaire 2 3 3 5 3 2 2 3" xfId="11550"/>
    <cellStyle name="Commentaire 2 3 3 5 3 2 2 4" xfId="11551"/>
    <cellStyle name="Commentaire 2 3 3 5 3 2 2 5" xfId="11552"/>
    <cellStyle name="Commentaire 2 3 3 5 3 2 2 6" xfId="11553"/>
    <cellStyle name="Commentaire 2 3 3 5 3 2 2 7" xfId="11554"/>
    <cellStyle name="Commentaire 2 3 3 5 3 2 3" xfId="11555"/>
    <cellStyle name="Commentaire 2 3 3 5 3 2 4" xfId="11556"/>
    <cellStyle name="Commentaire 2 3 3 5 3 2 5" xfId="11557"/>
    <cellStyle name="Commentaire 2 3 3 5 3 2 6" xfId="11558"/>
    <cellStyle name="Commentaire 2 3 3 5 3 3" xfId="2355"/>
    <cellStyle name="Commentaire 2 3 3 5 3 3 2" xfId="4091"/>
    <cellStyle name="Commentaire 2 3 3 5 3 3 2 2" xfId="11559"/>
    <cellStyle name="Commentaire 2 3 3 5 3 3 2 3" xfId="11560"/>
    <cellStyle name="Commentaire 2 3 3 5 3 3 2 4" xfId="11561"/>
    <cellStyle name="Commentaire 2 3 3 5 3 3 2 5" xfId="11562"/>
    <cellStyle name="Commentaire 2 3 3 5 3 3 2 6" xfId="11563"/>
    <cellStyle name="Commentaire 2 3 3 5 3 3 2 7" xfId="11564"/>
    <cellStyle name="Commentaire 2 3 3 5 3 3 3" xfId="11565"/>
    <cellStyle name="Commentaire 2 3 3 5 3 3 4" xfId="11566"/>
    <cellStyle name="Commentaire 2 3 3 5 3 3 5" xfId="11567"/>
    <cellStyle name="Commentaire 2 3 3 5 3 3 6" xfId="11568"/>
    <cellStyle name="Commentaire 2 3 3 5 3 4" xfId="4092"/>
    <cellStyle name="Commentaire 2 3 3 5 3 4 2" xfId="11569"/>
    <cellStyle name="Commentaire 2 3 3 5 3 4 3" xfId="11570"/>
    <cellStyle name="Commentaire 2 3 3 5 3 4 4" xfId="11571"/>
    <cellStyle name="Commentaire 2 3 3 5 3 4 5" xfId="11572"/>
    <cellStyle name="Commentaire 2 3 3 5 3 4 6" xfId="11573"/>
    <cellStyle name="Commentaire 2 3 3 5 3 4 7" xfId="11574"/>
    <cellStyle name="Commentaire 2 3 3 5 3 5" xfId="4093"/>
    <cellStyle name="Commentaire 2 3 3 5 3 5 2" xfId="11575"/>
    <cellStyle name="Commentaire 2 3 3 5 3 5 3" xfId="11576"/>
    <cellStyle name="Commentaire 2 3 3 5 3 5 4" xfId="11577"/>
    <cellStyle name="Commentaire 2 3 3 5 3 5 5" xfId="11578"/>
    <cellStyle name="Commentaire 2 3 3 5 3 5 6" xfId="11579"/>
    <cellStyle name="Commentaire 2 3 3 5 3 5 7" xfId="11580"/>
    <cellStyle name="Commentaire 2 3 3 5 3 6" xfId="11581"/>
    <cellStyle name="Commentaire 2 3 3 5 3 7" xfId="11582"/>
    <cellStyle name="Commentaire 2 3 3 5 3 8" xfId="11583"/>
    <cellStyle name="Commentaire 2 3 3 5 3 9" xfId="11584"/>
    <cellStyle name="Commentaire 2 3 3 5 4" xfId="2781"/>
    <cellStyle name="Commentaire 2 3 3 5 4 2" xfId="4094"/>
    <cellStyle name="Commentaire 2 3 3 5 4 2 2" xfId="11585"/>
    <cellStyle name="Commentaire 2 3 3 5 4 2 3" xfId="11586"/>
    <cellStyle name="Commentaire 2 3 3 5 4 2 4" xfId="11587"/>
    <cellStyle name="Commentaire 2 3 3 5 4 2 5" xfId="11588"/>
    <cellStyle name="Commentaire 2 3 3 5 4 2 6" xfId="11589"/>
    <cellStyle name="Commentaire 2 3 3 5 4 2 7" xfId="11590"/>
    <cellStyle name="Commentaire 2 3 3 5 4 3" xfId="11591"/>
    <cellStyle name="Commentaire 2 3 3 5 4 4" xfId="11592"/>
    <cellStyle name="Commentaire 2 3 3 5 4 5" xfId="11593"/>
    <cellStyle name="Commentaire 2 3 3 5 4 6" xfId="11594"/>
    <cellStyle name="Commentaire 2 3 3 5 5" xfId="1637"/>
    <cellStyle name="Commentaire 2 3 3 5 5 2" xfId="4095"/>
    <cellStyle name="Commentaire 2 3 3 5 5 2 2" xfId="11595"/>
    <cellStyle name="Commentaire 2 3 3 5 5 2 3" xfId="11596"/>
    <cellStyle name="Commentaire 2 3 3 5 5 2 4" xfId="11597"/>
    <cellStyle name="Commentaire 2 3 3 5 5 2 5" xfId="11598"/>
    <cellStyle name="Commentaire 2 3 3 5 5 2 6" xfId="11599"/>
    <cellStyle name="Commentaire 2 3 3 5 5 2 7" xfId="11600"/>
    <cellStyle name="Commentaire 2 3 3 5 5 3" xfId="11601"/>
    <cellStyle name="Commentaire 2 3 3 5 5 4" xfId="11602"/>
    <cellStyle name="Commentaire 2 3 3 5 5 5" xfId="11603"/>
    <cellStyle name="Commentaire 2 3 3 5 5 6" xfId="11604"/>
    <cellStyle name="Commentaire 2 3 3 5 6" xfId="4096"/>
    <cellStyle name="Commentaire 2 3 3 5 6 2" xfId="11605"/>
    <cellStyle name="Commentaire 2 3 3 5 6 3" xfId="11606"/>
    <cellStyle name="Commentaire 2 3 3 5 6 4" xfId="11607"/>
    <cellStyle name="Commentaire 2 3 3 5 6 5" xfId="11608"/>
    <cellStyle name="Commentaire 2 3 3 5 6 6" xfId="11609"/>
    <cellStyle name="Commentaire 2 3 3 5 6 7" xfId="11610"/>
    <cellStyle name="Commentaire 2 3 3 5 7" xfId="4097"/>
    <cellStyle name="Commentaire 2 3 3 5 7 2" xfId="11611"/>
    <cellStyle name="Commentaire 2 3 3 5 7 3" xfId="11612"/>
    <cellStyle name="Commentaire 2 3 3 5 7 4" xfId="11613"/>
    <cellStyle name="Commentaire 2 3 3 5 7 5" xfId="11614"/>
    <cellStyle name="Commentaire 2 3 3 5 7 6" xfId="11615"/>
    <cellStyle name="Commentaire 2 3 3 5 7 7" xfId="11616"/>
    <cellStyle name="Commentaire 2 3 3 5 8" xfId="4098"/>
    <cellStyle name="Commentaire 2 3 3 5 8 2" xfId="11617"/>
    <cellStyle name="Commentaire 2 3 3 5 8 3" xfId="11618"/>
    <cellStyle name="Commentaire 2 3 3 5 8 4" xfId="11619"/>
    <cellStyle name="Commentaire 2 3 3 5 8 5" xfId="11620"/>
    <cellStyle name="Commentaire 2 3 3 5 8 6" xfId="11621"/>
    <cellStyle name="Commentaire 2 3 3 5 8 7" xfId="11622"/>
    <cellStyle name="Commentaire 2 3 3 5 9" xfId="11623"/>
    <cellStyle name="Commentaire 2 3 3 6" xfId="787"/>
    <cellStyle name="Commentaire 2 3 3 6 10" xfId="11624"/>
    <cellStyle name="Commentaire 2 3 3 6 2" xfId="3146"/>
    <cellStyle name="Commentaire 2 3 3 6 2 2" xfId="4099"/>
    <cellStyle name="Commentaire 2 3 3 6 2 2 2" xfId="11625"/>
    <cellStyle name="Commentaire 2 3 3 6 2 2 3" xfId="11626"/>
    <cellStyle name="Commentaire 2 3 3 6 2 2 4" xfId="11627"/>
    <cellStyle name="Commentaire 2 3 3 6 2 2 5" xfId="11628"/>
    <cellStyle name="Commentaire 2 3 3 6 2 2 6" xfId="11629"/>
    <cellStyle name="Commentaire 2 3 3 6 2 2 7" xfId="11630"/>
    <cellStyle name="Commentaire 2 3 3 6 2 3" xfId="11631"/>
    <cellStyle name="Commentaire 2 3 3 6 2 4" xfId="11632"/>
    <cellStyle name="Commentaire 2 3 3 6 2 5" xfId="11633"/>
    <cellStyle name="Commentaire 2 3 3 6 2 6" xfId="11634"/>
    <cellStyle name="Commentaire 2 3 3 6 3" xfId="2356"/>
    <cellStyle name="Commentaire 2 3 3 6 3 2" xfId="4100"/>
    <cellStyle name="Commentaire 2 3 3 6 3 2 2" xfId="11635"/>
    <cellStyle name="Commentaire 2 3 3 6 3 2 3" xfId="11636"/>
    <cellStyle name="Commentaire 2 3 3 6 3 2 4" xfId="11637"/>
    <cellStyle name="Commentaire 2 3 3 6 3 2 5" xfId="11638"/>
    <cellStyle name="Commentaire 2 3 3 6 3 2 6" xfId="11639"/>
    <cellStyle name="Commentaire 2 3 3 6 3 2 7" xfId="11640"/>
    <cellStyle name="Commentaire 2 3 3 6 3 3" xfId="11641"/>
    <cellStyle name="Commentaire 2 3 3 6 3 4" xfId="11642"/>
    <cellStyle name="Commentaire 2 3 3 6 3 5" xfId="11643"/>
    <cellStyle name="Commentaire 2 3 3 6 3 6" xfId="11644"/>
    <cellStyle name="Commentaire 2 3 3 6 4" xfId="4101"/>
    <cellStyle name="Commentaire 2 3 3 6 4 2" xfId="11645"/>
    <cellStyle name="Commentaire 2 3 3 6 4 3" xfId="11646"/>
    <cellStyle name="Commentaire 2 3 3 6 4 4" xfId="11647"/>
    <cellStyle name="Commentaire 2 3 3 6 4 5" xfId="11648"/>
    <cellStyle name="Commentaire 2 3 3 6 4 6" xfId="11649"/>
    <cellStyle name="Commentaire 2 3 3 6 4 7" xfId="11650"/>
    <cellStyle name="Commentaire 2 3 3 6 5" xfId="4102"/>
    <cellStyle name="Commentaire 2 3 3 6 5 2" xfId="11651"/>
    <cellStyle name="Commentaire 2 3 3 6 5 3" xfId="11652"/>
    <cellStyle name="Commentaire 2 3 3 6 5 4" xfId="11653"/>
    <cellStyle name="Commentaire 2 3 3 6 5 5" xfId="11654"/>
    <cellStyle name="Commentaire 2 3 3 6 5 6" xfId="11655"/>
    <cellStyle name="Commentaire 2 3 3 6 5 7" xfId="11656"/>
    <cellStyle name="Commentaire 2 3 3 6 6" xfId="11657"/>
    <cellStyle name="Commentaire 2 3 3 6 7" xfId="11658"/>
    <cellStyle name="Commentaire 2 3 3 6 8" xfId="11659"/>
    <cellStyle name="Commentaire 2 3 3 6 9" xfId="11660"/>
    <cellStyle name="Commentaire 2 3 3 7" xfId="2599"/>
    <cellStyle name="Commentaire 2 3 3 7 2" xfId="11661"/>
    <cellStyle name="Commentaire 2 3 3 7 3" xfId="11662"/>
    <cellStyle name="Commentaire 2 3 3 7 4" xfId="11663"/>
    <cellStyle name="Commentaire 2 3 3 7 5" xfId="11664"/>
    <cellStyle name="Commentaire 2 3 3 7 6" xfId="11665"/>
    <cellStyle name="Commentaire 2 3 3 7 7" xfId="11666"/>
    <cellStyle name="Commentaire 2 3 3 7 8" xfId="11667"/>
    <cellStyle name="Commentaire 2 3 3 8" xfId="1454"/>
    <cellStyle name="Commentaire 2 3 3 8 2" xfId="11668"/>
    <cellStyle name="Commentaire 2 3 3 8 3" xfId="11669"/>
    <cellStyle name="Commentaire 2 3 3 8 4" xfId="11670"/>
    <cellStyle name="Commentaire 2 3 3 8 5" xfId="11671"/>
    <cellStyle name="Commentaire 2 3 3 8 6" xfId="11672"/>
    <cellStyle name="Commentaire 2 3 3 8 7" xfId="11673"/>
    <cellStyle name="Commentaire 2 3 3 8 8" xfId="11674"/>
    <cellStyle name="Commentaire 2 3 3 9" xfId="4103"/>
    <cellStyle name="Commentaire 2 3 3 9 2" xfId="11675"/>
    <cellStyle name="Commentaire 2 3 3 9 3" xfId="11676"/>
    <cellStyle name="Commentaire 2 3 3 9 4" xfId="11677"/>
    <cellStyle name="Commentaire 2 3 3 9 5" xfId="11678"/>
    <cellStyle name="Commentaire 2 3 3 9 6" xfId="11679"/>
    <cellStyle name="Commentaire 2 3 3 9 7" xfId="11680"/>
    <cellStyle name="Commentaire 2 3 4" xfId="788"/>
    <cellStyle name="Commentaire 2 3 4 10" xfId="11681"/>
    <cellStyle name="Commentaire 2 3 4 2" xfId="3054"/>
    <cellStyle name="Commentaire 2 3 4 2 2" xfId="4104"/>
    <cellStyle name="Commentaire 2 3 4 2 2 2" xfId="11682"/>
    <cellStyle name="Commentaire 2 3 4 2 2 3" xfId="11683"/>
    <cellStyle name="Commentaire 2 3 4 2 2 4" xfId="11684"/>
    <cellStyle name="Commentaire 2 3 4 2 2 5" xfId="11685"/>
    <cellStyle name="Commentaire 2 3 4 2 2 6" xfId="11686"/>
    <cellStyle name="Commentaire 2 3 4 2 2 7" xfId="11687"/>
    <cellStyle name="Commentaire 2 3 4 2 3" xfId="11688"/>
    <cellStyle name="Commentaire 2 3 4 2 4" xfId="11689"/>
    <cellStyle name="Commentaire 2 3 4 2 5" xfId="11690"/>
    <cellStyle name="Commentaire 2 3 4 2 6" xfId="11691"/>
    <cellStyle name="Commentaire 2 3 4 3" xfId="2357"/>
    <cellStyle name="Commentaire 2 3 4 3 2" xfId="4105"/>
    <cellStyle name="Commentaire 2 3 4 3 2 2" xfId="11692"/>
    <cellStyle name="Commentaire 2 3 4 3 2 3" xfId="11693"/>
    <cellStyle name="Commentaire 2 3 4 3 2 4" xfId="11694"/>
    <cellStyle name="Commentaire 2 3 4 3 2 5" xfId="11695"/>
    <cellStyle name="Commentaire 2 3 4 3 2 6" xfId="11696"/>
    <cellStyle name="Commentaire 2 3 4 3 2 7" xfId="11697"/>
    <cellStyle name="Commentaire 2 3 4 3 3" xfId="11698"/>
    <cellStyle name="Commentaire 2 3 4 3 4" xfId="11699"/>
    <cellStyle name="Commentaire 2 3 4 3 5" xfId="11700"/>
    <cellStyle name="Commentaire 2 3 4 3 6" xfId="11701"/>
    <cellStyle name="Commentaire 2 3 4 4" xfId="4106"/>
    <cellStyle name="Commentaire 2 3 4 4 2" xfId="11702"/>
    <cellStyle name="Commentaire 2 3 4 4 3" xfId="11703"/>
    <cellStyle name="Commentaire 2 3 4 4 4" xfId="11704"/>
    <cellStyle name="Commentaire 2 3 4 4 5" xfId="11705"/>
    <cellStyle name="Commentaire 2 3 4 4 6" xfId="11706"/>
    <cellStyle name="Commentaire 2 3 4 4 7" xfId="11707"/>
    <cellStyle name="Commentaire 2 3 4 5" xfId="4107"/>
    <cellStyle name="Commentaire 2 3 4 5 2" xfId="11708"/>
    <cellStyle name="Commentaire 2 3 4 5 3" xfId="11709"/>
    <cellStyle name="Commentaire 2 3 4 5 4" xfId="11710"/>
    <cellStyle name="Commentaire 2 3 4 5 5" xfId="11711"/>
    <cellStyle name="Commentaire 2 3 4 5 6" xfId="11712"/>
    <cellStyle name="Commentaire 2 3 4 5 7" xfId="11713"/>
    <cellStyle name="Commentaire 2 3 4 6" xfId="11714"/>
    <cellStyle name="Commentaire 2 3 4 7" xfId="11715"/>
    <cellStyle name="Commentaire 2 3 4 8" xfId="11716"/>
    <cellStyle name="Commentaire 2 3 4 9" xfId="11717"/>
    <cellStyle name="Commentaire 2 3 5" xfId="2507"/>
    <cellStyle name="Commentaire 2 3 5 2" xfId="11718"/>
    <cellStyle name="Commentaire 2 3 5 3" xfId="11719"/>
    <cellStyle name="Commentaire 2 3 5 4" xfId="11720"/>
    <cellStyle name="Commentaire 2 3 5 5" xfId="11721"/>
    <cellStyle name="Commentaire 2 3 5 6" xfId="11722"/>
    <cellStyle name="Commentaire 2 3 5 7" xfId="11723"/>
    <cellStyle name="Commentaire 2 3 5 8" xfId="11724"/>
    <cellStyle name="Commentaire 2 3 6" xfId="1362"/>
    <cellStyle name="Commentaire 2 3 6 2" xfId="11725"/>
    <cellStyle name="Commentaire 2 3 6 3" xfId="11726"/>
    <cellStyle name="Commentaire 2 3 6 4" xfId="11727"/>
    <cellStyle name="Commentaire 2 3 6 5" xfId="11728"/>
    <cellStyle name="Commentaire 2 3 6 6" xfId="11729"/>
    <cellStyle name="Commentaire 2 3 6 7" xfId="11730"/>
    <cellStyle name="Commentaire 2 3 6 8" xfId="11731"/>
    <cellStyle name="Commentaire 2 3 7" xfId="4108"/>
    <cellStyle name="Commentaire 2 3 7 2" xfId="11732"/>
    <cellStyle name="Commentaire 2 3 7 3" xfId="11733"/>
    <cellStyle name="Commentaire 2 3 7 4" xfId="11734"/>
    <cellStyle name="Commentaire 2 3 7 5" xfId="11735"/>
    <cellStyle name="Commentaire 2 3 7 6" xfId="11736"/>
    <cellStyle name="Commentaire 2 3 7 7" xfId="11737"/>
    <cellStyle name="Commentaire 2 3 8" xfId="11738"/>
    <cellStyle name="Commentaire 2 3 9" xfId="11739"/>
    <cellStyle name="Commentaire 2 4" xfId="113"/>
    <cellStyle name="Commentaire 2 4 10" xfId="11740"/>
    <cellStyle name="Commentaire 2 4 11" xfId="11741"/>
    <cellStyle name="Commentaire 2 4 12" xfId="11742"/>
    <cellStyle name="Commentaire 2 4 13" xfId="32476"/>
    <cellStyle name="Commentaire 2 4 14" xfId="34392"/>
    <cellStyle name="Commentaire 2 4 15" xfId="34520"/>
    <cellStyle name="Commentaire 2 4 16" xfId="34803"/>
    <cellStyle name="Commentaire 2 4 2" xfId="114"/>
    <cellStyle name="Commentaire 2 4 2 10" xfId="11743"/>
    <cellStyle name="Commentaire 2 4 2 11" xfId="11744"/>
    <cellStyle name="Commentaire 2 4 2 12" xfId="11745"/>
    <cellStyle name="Commentaire 2 4 2 13" xfId="11746"/>
    <cellStyle name="Commentaire 2 4 2 14" xfId="11747"/>
    <cellStyle name="Commentaire 2 4 2 15" xfId="32477"/>
    <cellStyle name="Commentaire 2 4 2 16" xfId="34393"/>
    <cellStyle name="Commentaire 2 4 2 17" xfId="34521"/>
    <cellStyle name="Commentaire 2 4 2 18" xfId="34804"/>
    <cellStyle name="Commentaire 2 4 2 2" xfId="115"/>
    <cellStyle name="Commentaire 2 4 2 2 10" xfId="11748"/>
    <cellStyle name="Commentaire 2 4 2 2 11" xfId="11749"/>
    <cellStyle name="Commentaire 2 4 2 2 12" xfId="11750"/>
    <cellStyle name="Commentaire 2 4 2 2 13" xfId="11751"/>
    <cellStyle name="Commentaire 2 4 2 2 14" xfId="11752"/>
    <cellStyle name="Commentaire 2 4 2 2 15" xfId="32772"/>
    <cellStyle name="Commentaire 2 4 2 2 16" xfId="34567"/>
    <cellStyle name="Commentaire 2 4 2 2 17" xfId="34805"/>
    <cellStyle name="Commentaire 2 4 2 2 2" xfId="789"/>
    <cellStyle name="Commentaire 2 4 2 2 2 10" xfId="11753"/>
    <cellStyle name="Commentaire 2 4 2 2 2 11" xfId="33023"/>
    <cellStyle name="Commentaire 2 4 2 2 2 12" xfId="34682"/>
    <cellStyle name="Commentaire 2 4 2 2 2 2" xfId="3330"/>
    <cellStyle name="Commentaire 2 4 2 2 2 2 2" xfId="4109"/>
    <cellStyle name="Commentaire 2 4 2 2 2 2 2 2" xfId="11754"/>
    <cellStyle name="Commentaire 2 4 2 2 2 2 2 3" xfId="11755"/>
    <cellStyle name="Commentaire 2 4 2 2 2 2 2 4" xfId="11756"/>
    <cellStyle name="Commentaire 2 4 2 2 2 2 2 5" xfId="11757"/>
    <cellStyle name="Commentaire 2 4 2 2 2 2 2 6" xfId="11758"/>
    <cellStyle name="Commentaire 2 4 2 2 2 2 2 7" xfId="11759"/>
    <cellStyle name="Commentaire 2 4 2 2 2 2 3" xfId="11760"/>
    <cellStyle name="Commentaire 2 4 2 2 2 2 4" xfId="11761"/>
    <cellStyle name="Commentaire 2 4 2 2 2 2 5" xfId="11762"/>
    <cellStyle name="Commentaire 2 4 2 2 2 2 6" xfId="11763"/>
    <cellStyle name="Commentaire 2 4 2 2 2 3" xfId="2358"/>
    <cellStyle name="Commentaire 2 4 2 2 2 3 2" xfId="4110"/>
    <cellStyle name="Commentaire 2 4 2 2 2 3 2 2" xfId="11764"/>
    <cellStyle name="Commentaire 2 4 2 2 2 3 2 3" xfId="11765"/>
    <cellStyle name="Commentaire 2 4 2 2 2 3 2 4" xfId="11766"/>
    <cellStyle name="Commentaire 2 4 2 2 2 3 2 5" xfId="11767"/>
    <cellStyle name="Commentaire 2 4 2 2 2 3 2 6" xfId="11768"/>
    <cellStyle name="Commentaire 2 4 2 2 2 3 2 7" xfId="11769"/>
    <cellStyle name="Commentaire 2 4 2 2 2 3 3" xfId="11770"/>
    <cellStyle name="Commentaire 2 4 2 2 2 3 4" xfId="11771"/>
    <cellStyle name="Commentaire 2 4 2 2 2 3 5" xfId="11772"/>
    <cellStyle name="Commentaire 2 4 2 2 2 3 6" xfId="11773"/>
    <cellStyle name="Commentaire 2 4 2 2 2 4" xfId="4111"/>
    <cellStyle name="Commentaire 2 4 2 2 2 4 2" xfId="11774"/>
    <cellStyle name="Commentaire 2 4 2 2 2 4 3" xfId="11775"/>
    <cellStyle name="Commentaire 2 4 2 2 2 4 4" xfId="11776"/>
    <cellStyle name="Commentaire 2 4 2 2 2 4 5" xfId="11777"/>
    <cellStyle name="Commentaire 2 4 2 2 2 4 6" xfId="11778"/>
    <cellStyle name="Commentaire 2 4 2 2 2 4 7" xfId="11779"/>
    <cellStyle name="Commentaire 2 4 2 2 2 5" xfId="4112"/>
    <cellStyle name="Commentaire 2 4 2 2 2 5 2" xfId="11780"/>
    <cellStyle name="Commentaire 2 4 2 2 2 5 3" xfId="11781"/>
    <cellStyle name="Commentaire 2 4 2 2 2 5 4" xfId="11782"/>
    <cellStyle name="Commentaire 2 4 2 2 2 5 5" xfId="11783"/>
    <cellStyle name="Commentaire 2 4 2 2 2 5 6" xfId="11784"/>
    <cellStyle name="Commentaire 2 4 2 2 2 5 7" xfId="11785"/>
    <cellStyle name="Commentaire 2 4 2 2 2 6" xfId="11786"/>
    <cellStyle name="Commentaire 2 4 2 2 2 7" xfId="11787"/>
    <cellStyle name="Commentaire 2 4 2 2 2 8" xfId="11788"/>
    <cellStyle name="Commentaire 2 4 2 2 2 9" xfId="11789"/>
    <cellStyle name="Commentaire 2 4 2 2 3" xfId="790"/>
    <cellStyle name="Commentaire 2 4 2 2 3 10" xfId="11790"/>
    <cellStyle name="Commentaire 2 4 2 2 3 2" xfId="3597"/>
    <cellStyle name="Commentaire 2 4 2 2 3 2 2" xfId="4113"/>
    <cellStyle name="Commentaire 2 4 2 2 3 2 2 2" xfId="11791"/>
    <cellStyle name="Commentaire 2 4 2 2 3 2 2 3" xfId="11792"/>
    <cellStyle name="Commentaire 2 4 2 2 3 2 2 4" xfId="11793"/>
    <cellStyle name="Commentaire 2 4 2 2 3 2 2 5" xfId="11794"/>
    <cellStyle name="Commentaire 2 4 2 2 3 2 2 6" xfId="11795"/>
    <cellStyle name="Commentaire 2 4 2 2 3 2 2 7" xfId="11796"/>
    <cellStyle name="Commentaire 2 4 2 2 3 2 3" xfId="11797"/>
    <cellStyle name="Commentaire 2 4 2 2 3 2 4" xfId="11798"/>
    <cellStyle name="Commentaire 2 4 2 2 3 2 5" xfId="11799"/>
    <cellStyle name="Commentaire 2 4 2 2 3 2 6" xfId="11800"/>
    <cellStyle name="Commentaire 2 4 2 2 3 3" xfId="2359"/>
    <cellStyle name="Commentaire 2 4 2 2 3 3 2" xfId="4114"/>
    <cellStyle name="Commentaire 2 4 2 2 3 3 2 2" xfId="11801"/>
    <cellStyle name="Commentaire 2 4 2 2 3 3 2 3" xfId="11802"/>
    <cellStyle name="Commentaire 2 4 2 2 3 3 2 4" xfId="11803"/>
    <cellStyle name="Commentaire 2 4 2 2 3 3 2 5" xfId="11804"/>
    <cellStyle name="Commentaire 2 4 2 2 3 3 2 6" xfId="11805"/>
    <cellStyle name="Commentaire 2 4 2 2 3 3 2 7" xfId="11806"/>
    <cellStyle name="Commentaire 2 4 2 2 3 3 3" xfId="11807"/>
    <cellStyle name="Commentaire 2 4 2 2 3 3 4" xfId="11808"/>
    <cellStyle name="Commentaire 2 4 2 2 3 3 5" xfId="11809"/>
    <cellStyle name="Commentaire 2 4 2 2 3 3 6" xfId="11810"/>
    <cellStyle name="Commentaire 2 4 2 2 3 4" xfId="4115"/>
    <cellStyle name="Commentaire 2 4 2 2 3 4 2" xfId="11811"/>
    <cellStyle name="Commentaire 2 4 2 2 3 4 3" xfId="11812"/>
    <cellStyle name="Commentaire 2 4 2 2 3 4 4" xfId="11813"/>
    <cellStyle name="Commentaire 2 4 2 2 3 4 5" xfId="11814"/>
    <cellStyle name="Commentaire 2 4 2 2 3 4 6" xfId="11815"/>
    <cellStyle name="Commentaire 2 4 2 2 3 4 7" xfId="11816"/>
    <cellStyle name="Commentaire 2 4 2 2 3 5" xfId="4116"/>
    <cellStyle name="Commentaire 2 4 2 2 3 5 2" xfId="11817"/>
    <cellStyle name="Commentaire 2 4 2 2 3 5 3" xfId="11818"/>
    <cellStyle name="Commentaire 2 4 2 2 3 5 4" xfId="11819"/>
    <cellStyle name="Commentaire 2 4 2 2 3 5 5" xfId="11820"/>
    <cellStyle name="Commentaire 2 4 2 2 3 5 6" xfId="11821"/>
    <cellStyle name="Commentaire 2 4 2 2 3 5 7" xfId="11822"/>
    <cellStyle name="Commentaire 2 4 2 2 3 6" xfId="11823"/>
    <cellStyle name="Commentaire 2 4 2 2 3 7" xfId="11824"/>
    <cellStyle name="Commentaire 2 4 2 2 3 8" xfId="11825"/>
    <cellStyle name="Commentaire 2 4 2 2 3 9" xfId="11826"/>
    <cellStyle name="Commentaire 2 4 2 2 4" xfId="2782"/>
    <cellStyle name="Commentaire 2 4 2 2 4 2" xfId="4117"/>
    <cellStyle name="Commentaire 2 4 2 2 4 2 2" xfId="11827"/>
    <cellStyle name="Commentaire 2 4 2 2 4 2 3" xfId="11828"/>
    <cellStyle name="Commentaire 2 4 2 2 4 2 4" xfId="11829"/>
    <cellStyle name="Commentaire 2 4 2 2 4 2 5" xfId="11830"/>
    <cellStyle name="Commentaire 2 4 2 2 4 2 6" xfId="11831"/>
    <cellStyle name="Commentaire 2 4 2 2 4 2 7" xfId="11832"/>
    <cellStyle name="Commentaire 2 4 2 2 4 3" xfId="11833"/>
    <cellStyle name="Commentaire 2 4 2 2 4 4" xfId="11834"/>
    <cellStyle name="Commentaire 2 4 2 2 4 5" xfId="11835"/>
    <cellStyle name="Commentaire 2 4 2 2 4 6" xfId="11836"/>
    <cellStyle name="Commentaire 2 4 2 2 5" xfId="1638"/>
    <cellStyle name="Commentaire 2 4 2 2 5 2" xfId="4118"/>
    <cellStyle name="Commentaire 2 4 2 2 5 2 2" xfId="11837"/>
    <cellStyle name="Commentaire 2 4 2 2 5 2 3" xfId="11838"/>
    <cellStyle name="Commentaire 2 4 2 2 5 2 4" xfId="11839"/>
    <cellStyle name="Commentaire 2 4 2 2 5 2 5" xfId="11840"/>
    <cellStyle name="Commentaire 2 4 2 2 5 2 6" xfId="11841"/>
    <cellStyle name="Commentaire 2 4 2 2 5 2 7" xfId="11842"/>
    <cellStyle name="Commentaire 2 4 2 2 5 3" xfId="11843"/>
    <cellStyle name="Commentaire 2 4 2 2 5 4" xfId="11844"/>
    <cellStyle name="Commentaire 2 4 2 2 5 5" xfId="11845"/>
    <cellStyle name="Commentaire 2 4 2 2 5 6" xfId="11846"/>
    <cellStyle name="Commentaire 2 4 2 2 6" xfId="4119"/>
    <cellStyle name="Commentaire 2 4 2 2 6 2" xfId="11847"/>
    <cellStyle name="Commentaire 2 4 2 2 6 3" xfId="11848"/>
    <cellStyle name="Commentaire 2 4 2 2 6 4" xfId="11849"/>
    <cellStyle name="Commentaire 2 4 2 2 6 5" xfId="11850"/>
    <cellStyle name="Commentaire 2 4 2 2 6 6" xfId="11851"/>
    <cellStyle name="Commentaire 2 4 2 2 6 7" xfId="11852"/>
    <cellStyle name="Commentaire 2 4 2 2 7" xfId="4120"/>
    <cellStyle name="Commentaire 2 4 2 2 7 2" xfId="11853"/>
    <cellStyle name="Commentaire 2 4 2 2 7 3" xfId="11854"/>
    <cellStyle name="Commentaire 2 4 2 2 7 4" xfId="11855"/>
    <cellStyle name="Commentaire 2 4 2 2 7 5" xfId="11856"/>
    <cellStyle name="Commentaire 2 4 2 2 7 6" xfId="11857"/>
    <cellStyle name="Commentaire 2 4 2 2 7 7" xfId="11858"/>
    <cellStyle name="Commentaire 2 4 2 2 8" xfId="4121"/>
    <cellStyle name="Commentaire 2 4 2 2 8 2" xfId="11859"/>
    <cellStyle name="Commentaire 2 4 2 2 8 3" xfId="11860"/>
    <cellStyle name="Commentaire 2 4 2 2 8 4" xfId="11861"/>
    <cellStyle name="Commentaire 2 4 2 2 8 5" xfId="11862"/>
    <cellStyle name="Commentaire 2 4 2 2 8 6" xfId="11863"/>
    <cellStyle name="Commentaire 2 4 2 2 8 7" xfId="11864"/>
    <cellStyle name="Commentaire 2 4 2 2 9" xfId="11865"/>
    <cellStyle name="Commentaire 2 4 2 3" xfId="116"/>
    <cellStyle name="Commentaire 2 4 2 3 10" xfId="11866"/>
    <cellStyle name="Commentaire 2 4 2 3 11" xfId="11867"/>
    <cellStyle name="Commentaire 2 4 2 3 12" xfId="11868"/>
    <cellStyle name="Commentaire 2 4 2 3 13" xfId="11869"/>
    <cellStyle name="Commentaire 2 4 2 3 14" xfId="11870"/>
    <cellStyle name="Commentaire 2 4 2 3 15" xfId="32929"/>
    <cellStyle name="Commentaire 2 4 2 3 16" xfId="34605"/>
    <cellStyle name="Commentaire 2 4 2 3 17" xfId="34806"/>
    <cellStyle name="Commentaire 2 4 2 3 2" xfId="791"/>
    <cellStyle name="Commentaire 2 4 2 3 2 10" xfId="11871"/>
    <cellStyle name="Commentaire 2 4 2 3 2 11" xfId="33024"/>
    <cellStyle name="Commentaire 2 4 2 3 2 12" xfId="34683"/>
    <cellStyle name="Commentaire 2 4 2 3 2 2" xfId="3331"/>
    <cellStyle name="Commentaire 2 4 2 3 2 2 2" xfId="4122"/>
    <cellStyle name="Commentaire 2 4 2 3 2 2 2 2" xfId="11872"/>
    <cellStyle name="Commentaire 2 4 2 3 2 2 2 3" xfId="11873"/>
    <cellStyle name="Commentaire 2 4 2 3 2 2 2 4" xfId="11874"/>
    <cellStyle name="Commentaire 2 4 2 3 2 2 2 5" xfId="11875"/>
    <cellStyle name="Commentaire 2 4 2 3 2 2 2 6" xfId="11876"/>
    <cellStyle name="Commentaire 2 4 2 3 2 2 2 7" xfId="11877"/>
    <cellStyle name="Commentaire 2 4 2 3 2 2 3" xfId="11878"/>
    <cellStyle name="Commentaire 2 4 2 3 2 2 4" xfId="11879"/>
    <cellStyle name="Commentaire 2 4 2 3 2 2 5" xfId="11880"/>
    <cellStyle name="Commentaire 2 4 2 3 2 2 6" xfId="11881"/>
    <cellStyle name="Commentaire 2 4 2 3 2 3" xfId="2360"/>
    <cellStyle name="Commentaire 2 4 2 3 2 3 2" xfId="4123"/>
    <cellStyle name="Commentaire 2 4 2 3 2 3 2 2" xfId="11882"/>
    <cellStyle name="Commentaire 2 4 2 3 2 3 2 3" xfId="11883"/>
    <cellStyle name="Commentaire 2 4 2 3 2 3 2 4" xfId="11884"/>
    <cellStyle name="Commentaire 2 4 2 3 2 3 2 5" xfId="11885"/>
    <cellStyle name="Commentaire 2 4 2 3 2 3 2 6" xfId="11886"/>
    <cellStyle name="Commentaire 2 4 2 3 2 3 2 7" xfId="11887"/>
    <cellStyle name="Commentaire 2 4 2 3 2 3 3" xfId="11888"/>
    <cellStyle name="Commentaire 2 4 2 3 2 3 4" xfId="11889"/>
    <cellStyle name="Commentaire 2 4 2 3 2 3 5" xfId="11890"/>
    <cellStyle name="Commentaire 2 4 2 3 2 3 6" xfId="11891"/>
    <cellStyle name="Commentaire 2 4 2 3 2 4" xfId="4124"/>
    <cellStyle name="Commentaire 2 4 2 3 2 4 2" xfId="11892"/>
    <cellStyle name="Commentaire 2 4 2 3 2 4 3" xfId="11893"/>
    <cellStyle name="Commentaire 2 4 2 3 2 4 4" xfId="11894"/>
    <cellStyle name="Commentaire 2 4 2 3 2 4 5" xfId="11895"/>
    <cellStyle name="Commentaire 2 4 2 3 2 4 6" xfId="11896"/>
    <cellStyle name="Commentaire 2 4 2 3 2 4 7" xfId="11897"/>
    <cellStyle name="Commentaire 2 4 2 3 2 5" xfId="4125"/>
    <cellStyle name="Commentaire 2 4 2 3 2 5 2" xfId="11898"/>
    <cellStyle name="Commentaire 2 4 2 3 2 5 3" xfId="11899"/>
    <cellStyle name="Commentaire 2 4 2 3 2 5 4" xfId="11900"/>
    <cellStyle name="Commentaire 2 4 2 3 2 5 5" xfId="11901"/>
    <cellStyle name="Commentaire 2 4 2 3 2 5 6" xfId="11902"/>
    <cellStyle name="Commentaire 2 4 2 3 2 5 7" xfId="11903"/>
    <cellStyle name="Commentaire 2 4 2 3 2 6" xfId="11904"/>
    <cellStyle name="Commentaire 2 4 2 3 2 7" xfId="11905"/>
    <cellStyle name="Commentaire 2 4 2 3 2 8" xfId="11906"/>
    <cellStyle name="Commentaire 2 4 2 3 2 9" xfId="11907"/>
    <cellStyle name="Commentaire 2 4 2 3 3" xfId="792"/>
    <cellStyle name="Commentaire 2 4 2 3 3 10" xfId="11908"/>
    <cellStyle name="Commentaire 2 4 2 3 3 2" xfId="3598"/>
    <cellStyle name="Commentaire 2 4 2 3 3 2 2" xfId="4126"/>
    <cellStyle name="Commentaire 2 4 2 3 3 2 2 2" xfId="11909"/>
    <cellStyle name="Commentaire 2 4 2 3 3 2 2 3" xfId="11910"/>
    <cellStyle name="Commentaire 2 4 2 3 3 2 2 4" xfId="11911"/>
    <cellStyle name="Commentaire 2 4 2 3 3 2 2 5" xfId="11912"/>
    <cellStyle name="Commentaire 2 4 2 3 3 2 2 6" xfId="11913"/>
    <cellStyle name="Commentaire 2 4 2 3 3 2 2 7" xfId="11914"/>
    <cellStyle name="Commentaire 2 4 2 3 3 2 3" xfId="11915"/>
    <cellStyle name="Commentaire 2 4 2 3 3 2 4" xfId="11916"/>
    <cellStyle name="Commentaire 2 4 2 3 3 2 5" xfId="11917"/>
    <cellStyle name="Commentaire 2 4 2 3 3 2 6" xfId="11918"/>
    <cellStyle name="Commentaire 2 4 2 3 3 3" xfId="2361"/>
    <cellStyle name="Commentaire 2 4 2 3 3 3 2" xfId="4127"/>
    <cellStyle name="Commentaire 2 4 2 3 3 3 2 2" xfId="11919"/>
    <cellStyle name="Commentaire 2 4 2 3 3 3 2 3" xfId="11920"/>
    <cellStyle name="Commentaire 2 4 2 3 3 3 2 4" xfId="11921"/>
    <cellStyle name="Commentaire 2 4 2 3 3 3 2 5" xfId="11922"/>
    <cellStyle name="Commentaire 2 4 2 3 3 3 2 6" xfId="11923"/>
    <cellStyle name="Commentaire 2 4 2 3 3 3 2 7" xfId="11924"/>
    <cellStyle name="Commentaire 2 4 2 3 3 3 3" xfId="11925"/>
    <cellStyle name="Commentaire 2 4 2 3 3 3 4" xfId="11926"/>
    <cellStyle name="Commentaire 2 4 2 3 3 3 5" xfId="11927"/>
    <cellStyle name="Commentaire 2 4 2 3 3 3 6" xfId="11928"/>
    <cellStyle name="Commentaire 2 4 2 3 3 4" xfId="4128"/>
    <cellStyle name="Commentaire 2 4 2 3 3 4 2" xfId="11929"/>
    <cellStyle name="Commentaire 2 4 2 3 3 4 3" xfId="11930"/>
    <cellStyle name="Commentaire 2 4 2 3 3 4 4" xfId="11931"/>
    <cellStyle name="Commentaire 2 4 2 3 3 4 5" xfId="11932"/>
    <cellStyle name="Commentaire 2 4 2 3 3 4 6" xfId="11933"/>
    <cellStyle name="Commentaire 2 4 2 3 3 4 7" xfId="11934"/>
    <cellStyle name="Commentaire 2 4 2 3 3 5" xfId="4129"/>
    <cellStyle name="Commentaire 2 4 2 3 3 5 2" xfId="11935"/>
    <cellStyle name="Commentaire 2 4 2 3 3 5 3" xfId="11936"/>
    <cellStyle name="Commentaire 2 4 2 3 3 5 4" xfId="11937"/>
    <cellStyle name="Commentaire 2 4 2 3 3 5 5" xfId="11938"/>
    <cellStyle name="Commentaire 2 4 2 3 3 5 6" xfId="11939"/>
    <cellStyle name="Commentaire 2 4 2 3 3 5 7" xfId="11940"/>
    <cellStyle name="Commentaire 2 4 2 3 3 6" xfId="11941"/>
    <cellStyle name="Commentaire 2 4 2 3 3 7" xfId="11942"/>
    <cellStyle name="Commentaire 2 4 2 3 3 8" xfId="11943"/>
    <cellStyle name="Commentaire 2 4 2 3 3 9" xfId="11944"/>
    <cellStyle name="Commentaire 2 4 2 3 4" xfId="2783"/>
    <cellStyle name="Commentaire 2 4 2 3 4 2" xfId="4130"/>
    <cellStyle name="Commentaire 2 4 2 3 4 2 2" xfId="11945"/>
    <cellStyle name="Commentaire 2 4 2 3 4 2 3" xfId="11946"/>
    <cellStyle name="Commentaire 2 4 2 3 4 2 4" xfId="11947"/>
    <cellStyle name="Commentaire 2 4 2 3 4 2 5" xfId="11948"/>
    <cellStyle name="Commentaire 2 4 2 3 4 2 6" xfId="11949"/>
    <cellStyle name="Commentaire 2 4 2 3 4 2 7" xfId="11950"/>
    <cellStyle name="Commentaire 2 4 2 3 4 3" xfId="11951"/>
    <cellStyle name="Commentaire 2 4 2 3 4 4" xfId="11952"/>
    <cellStyle name="Commentaire 2 4 2 3 4 5" xfId="11953"/>
    <cellStyle name="Commentaire 2 4 2 3 4 6" xfId="11954"/>
    <cellStyle name="Commentaire 2 4 2 3 5" xfId="1639"/>
    <cellStyle name="Commentaire 2 4 2 3 5 2" xfId="4131"/>
    <cellStyle name="Commentaire 2 4 2 3 5 2 2" xfId="11955"/>
    <cellStyle name="Commentaire 2 4 2 3 5 2 3" xfId="11956"/>
    <cellStyle name="Commentaire 2 4 2 3 5 2 4" xfId="11957"/>
    <cellStyle name="Commentaire 2 4 2 3 5 2 5" xfId="11958"/>
    <cellStyle name="Commentaire 2 4 2 3 5 2 6" xfId="11959"/>
    <cellStyle name="Commentaire 2 4 2 3 5 2 7" xfId="11960"/>
    <cellStyle name="Commentaire 2 4 2 3 5 3" xfId="11961"/>
    <cellStyle name="Commentaire 2 4 2 3 5 4" xfId="11962"/>
    <cellStyle name="Commentaire 2 4 2 3 5 5" xfId="11963"/>
    <cellStyle name="Commentaire 2 4 2 3 5 6" xfId="11964"/>
    <cellStyle name="Commentaire 2 4 2 3 6" xfId="4132"/>
    <cellStyle name="Commentaire 2 4 2 3 6 2" xfId="11965"/>
    <cellStyle name="Commentaire 2 4 2 3 6 3" xfId="11966"/>
    <cellStyle name="Commentaire 2 4 2 3 6 4" xfId="11967"/>
    <cellStyle name="Commentaire 2 4 2 3 6 5" xfId="11968"/>
    <cellStyle name="Commentaire 2 4 2 3 6 6" xfId="11969"/>
    <cellStyle name="Commentaire 2 4 2 3 6 7" xfId="11970"/>
    <cellStyle name="Commentaire 2 4 2 3 7" xfId="4133"/>
    <cellStyle name="Commentaire 2 4 2 3 7 2" xfId="11971"/>
    <cellStyle name="Commentaire 2 4 2 3 7 3" xfId="11972"/>
    <cellStyle name="Commentaire 2 4 2 3 7 4" xfId="11973"/>
    <cellStyle name="Commentaire 2 4 2 3 7 5" xfId="11974"/>
    <cellStyle name="Commentaire 2 4 2 3 7 6" xfId="11975"/>
    <cellStyle name="Commentaire 2 4 2 3 7 7" xfId="11976"/>
    <cellStyle name="Commentaire 2 4 2 3 8" xfId="4134"/>
    <cellStyle name="Commentaire 2 4 2 3 8 2" xfId="11977"/>
    <cellStyle name="Commentaire 2 4 2 3 8 3" xfId="11978"/>
    <cellStyle name="Commentaire 2 4 2 3 8 4" xfId="11979"/>
    <cellStyle name="Commentaire 2 4 2 3 8 5" xfId="11980"/>
    <cellStyle name="Commentaire 2 4 2 3 8 6" xfId="11981"/>
    <cellStyle name="Commentaire 2 4 2 3 8 7" xfId="11982"/>
    <cellStyle name="Commentaire 2 4 2 3 9" xfId="11983"/>
    <cellStyle name="Commentaire 2 4 2 4" xfId="117"/>
    <cellStyle name="Commentaire 2 4 2 4 10" xfId="11984"/>
    <cellStyle name="Commentaire 2 4 2 4 11" xfId="11985"/>
    <cellStyle name="Commentaire 2 4 2 4 12" xfId="11986"/>
    <cellStyle name="Commentaire 2 4 2 4 13" xfId="11987"/>
    <cellStyle name="Commentaire 2 4 2 4 14" xfId="11988"/>
    <cellStyle name="Commentaire 2 4 2 4 15" xfId="32951"/>
    <cellStyle name="Commentaire 2 4 2 4 16" xfId="34627"/>
    <cellStyle name="Commentaire 2 4 2 4 17" xfId="34807"/>
    <cellStyle name="Commentaire 2 4 2 4 2" xfId="793"/>
    <cellStyle name="Commentaire 2 4 2 4 2 10" xfId="11989"/>
    <cellStyle name="Commentaire 2 4 2 4 2 11" xfId="33025"/>
    <cellStyle name="Commentaire 2 4 2 4 2 12" xfId="34684"/>
    <cellStyle name="Commentaire 2 4 2 4 2 2" xfId="3332"/>
    <cellStyle name="Commentaire 2 4 2 4 2 2 2" xfId="4135"/>
    <cellStyle name="Commentaire 2 4 2 4 2 2 2 2" xfId="11990"/>
    <cellStyle name="Commentaire 2 4 2 4 2 2 2 3" xfId="11991"/>
    <cellStyle name="Commentaire 2 4 2 4 2 2 2 4" xfId="11992"/>
    <cellStyle name="Commentaire 2 4 2 4 2 2 2 5" xfId="11993"/>
    <cellStyle name="Commentaire 2 4 2 4 2 2 2 6" xfId="11994"/>
    <cellStyle name="Commentaire 2 4 2 4 2 2 2 7" xfId="11995"/>
    <cellStyle name="Commentaire 2 4 2 4 2 2 3" xfId="11996"/>
    <cellStyle name="Commentaire 2 4 2 4 2 2 4" xfId="11997"/>
    <cellStyle name="Commentaire 2 4 2 4 2 2 5" xfId="11998"/>
    <cellStyle name="Commentaire 2 4 2 4 2 2 6" xfId="11999"/>
    <cellStyle name="Commentaire 2 4 2 4 2 3" xfId="2362"/>
    <cellStyle name="Commentaire 2 4 2 4 2 3 2" xfId="4136"/>
    <cellStyle name="Commentaire 2 4 2 4 2 3 2 2" xfId="12000"/>
    <cellStyle name="Commentaire 2 4 2 4 2 3 2 3" xfId="12001"/>
    <cellStyle name="Commentaire 2 4 2 4 2 3 2 4" xfId="12002"/>
    <cellStyle name="Commentaire 2 4 2 4 2 3 2 5" xfId="12003"/>
    <cellStyle name="Commentaire 2 4 2 4 2 3 2 6" xfId="12004"/>
    <cellStyle name="Commentaire 2 4 2 4 2 3 2 7" xfId="12005"/>
    <cellStyle name="Commentaire 2 4 2 4 2 3 3" xfId="12006"/>
    <cellStyle name="Commentaire 2 4 2 4 2 3 4" xfId="12007"/>
    <cellStyle name="Commentaire 2 4 2 4 2 3 5" xfId="12008"/>
    <cellStyle name="Commentaire 2 4 2 4 2 3 6" xfId="12009"/>
    <cellStyle name="Commentaire 2 4 2 4 2 4" xfId="4137"/>
    <cellStyle name="Commentaire 2 4 2 4 2 4 2" xfId="12010"/>
    <cellStyle name="Commentaire 2 4 2 4 2 4 3" xfId="12011"/>
    <cellStyle name="Commentaire 2 4 2 4 2 4 4" xfId="12012"/>
    <cellStyle name="Commentaire 2 4 2 4 2 4 5" xfId="12013"/>
    <cellStyle name="Commentaire 2 4 2 4 2 4 6" xfId="12014"/>
    <cellStyle name="Commentaire 2 4 2 4 2 4 7" xfId="12015"/>
    <cellStyle name="Commentaire 2 4 2 4 2 5" xfId="4138"/>
    <cellStyle name="Commentaire 2 4 2 4 2 5 2" xfId="12016"/>
    <cellStyle name="Commentaire 2 4 2 4 2 5 3" xfId="12017"/>
    <cellStyle name="Commentaire 2 4 2 4 2 5 4" xfId="12018"/>
    <cellStyle name="Commentaire 2 4 2 4 2 5 5" xfId="12019"/>
    <cellStyle name="Commentaire 2 4 2 4 2 5 6" xfId="12020"/>
    <cellStyle name="Commentaire 2 4 2 4 2 5 7" xfId="12021"/>
    <cellStyle name="Commentaire 2 4 2 4 2 6" xfId="12022"/>
    <cellStyle name="Commentaire 2 4 2 4 2 7" xfId="12023"/>
    <cellStyle name="Commentaire 2 4 2 4 2 8" xfId="12024"/>
    <cellStyle name="Commentaire 2 4 2 4 2 9" xfId="12025"/>
    <cellStyle name="Commentaire 2 4 2 4 3" xfId="794"/>
    <cellStyle name="Commentaire 2 4 2 4 3 10" xfId="12026"/>
    <cellStyle name="Commentaire 2 4 2 4 3 2" xfId="3599"/>
    <cellStyle name="Commentaire 2 4 2 4 3 2 2" xfId="4139"/>
    <cellStyle name="Commentaire 2 4 2 4 3 2 2 2" xfId="12027"/>
    <cellStyle name="Commentaire 2 4 2 4 3 2 2 3" xfId="12028"/>
    <cellStyle name="Commentaire 2 4 2 4 3 2 2 4" xfId="12029"/>
    <cellStyle name="Commentaire 2 4 2 4 3 2 2 5" xfId="12030"/>
    <cellStyle name="Commentaire 2 4 2 4 3 2 2 6" xfId="12031"/>
    <cellStyle name="Commentaire 2 4 2 4 3 2 2 7" xfId="12032"/>
    <cellStyle name="Commentaire 2 4 2 4 3 2 3" xfId="12033"/>
    <cellStyle name="Commentaire 2 4 2 4 3 2 4" xfId="12034"/>
    <cellStyle name="Commentaire 2 4 2 4 3 2 5" xfId="12035"/>
    <cellStyle name="Commentaire 2 4 2 4 3 2 6" xfId="12036"/>
    <cellStyle name="Commentaire 2 4 2 4 3 3" xfId="2363"/>
    <cellStyle name="Commentaire 2 4 2 4 3 3 2" xfId="4140"/>
    <cellStyle name="Commentaire 2 4 2 4 3 3 2 2" xfId="12037"/>
    <cellStyle name="Commentaire 2 4 2 4 3 3 2 3" xfId="12038"/>
    <cellStyle name="Commentaire 2 4 2 4 3 3 2 4" xfId="12039"/>
    <cellStyle name="Commentaire 2 4 2 4 3 3 2 5" xfId="12040"/>
    <cellStyle name="Commentaire 2 4 2 4 3 3 2 6" xfId="12041"/>
    <cellStyle name="Commentaire 2 4 2 4 3 3 2 7" xfId="12042"/>
    <cellStyle name="Commentaire 2 4 2 4 3 3 3" xfId="12043"/>
    <cellStyle name="Commentaire 2 4 2 4 3 3 4" xfId="12044"/>
    <cellStyle name="Commentaire 2 4 2 4 3 3 5" xfId="12045"/>
    <cellStyle name="Commentaire 2 4 2 4 3 3 6" xfId="12046"/>
    <cellStyle name="Commentaire 2 4 2 4 3 4" xfId="4141"/>
    <cellStyle name="Commentaire 2 4 2 4 3 4 2" xfId="12047"/>
    <cellStyle name="Commentaire 2 4 2 4 3 4 3" xfId="12048"/>
    <cellStyle name="Commentaire 2 4 2 4 3 4 4" xfId="12049"/>
    <cellStyle name="Commentaire 2 4 2 4 3 4 5" xfId="12050"/>
    <cellStyle name="Commentaire 2 4 2 4 3 4 6" xfId="12051"/>
    <cellStyle name="Commentaire 2 4 2 4 3 4 7" xfId="12052"/>
    <cellStyle name="Commentaire 2 4 2 4 3 5" xfId="4142"/>
    <cellStyle name="Commentaire 2 4 2 4 3 5 2" xfId="12053"/>
    <cellStyle name="Commentaire 2 4 2 4 3 5 3" xfId="12054"/>
    <cellStyle name="Commentaire 2 4 2 4 3 5 4" xfId="12055"/>
    <cellStyle name="Commentaire 2 4 2 4 3 5 5" xfId="12056"/>
    <cellStyle name="Commentaire 2 4 2 4 3 5 6" xfId="12057"/>
    <cellStyle name="Commentaire 2 4 2 4 3 5 7" xfId="12058"/>
    <cellStyle name="Commentaire 2 4 2 4 3 6" xfId="12059"/>
    <cellStyle name="Commentaire 2 4 2 4 3 7" xfId="12060"/>
    <cellStyle name="Commentaire 2 4 2 4 3 8" xfId="12061"/>
    <cellStyle name="Commentaire 2 4 2 4 3 9" xfId="12062"/>
    <cellStyle name="Commentaire 2 4 2 4 4" xfId="2784"/>
    <cellStyle name="Commentaire 2 4 2 4 4 2" xfId="4143"/>
    <cellStyle name="Commentaire 2 4 2 4 4 2 2" xfId="12063"/>
    <cellStyle name="Commentaire 2 4 2 4 4 2 3" xfId="12064"/>
    <cellStyle name="Commentaire 2 4 2 4 4 2 4" xfId="12065"/>
    <cellStyle name="Commentaire 2 4 2 4 4 2 5" xfId="12066"/>
    <cellStyle name="Commentaire 2 4 2 4 4 2 6" xfId="12067"/>
    <cellStyle name="Commentaire 2 4 2 4 4 2 7" xfId="12068"/>
    <cellStyle name="Commentaire 2 4 2 4 4 3" xfId="12069"/>
    <cellStyle name="Commentaire 2 4 2 4 4 4" xfId="12070"/>
    <cellStyle name="Commentaire 2 4 2 4 4 5" xfId="12071"/>
    <cellStyle name="Commentaire 2 4 2 4 4 6" xfId="12072"/>
    <cellStyle name="Commentaire 2 4 2 4 5" xfId="1640"/>
    <cellStyle name="Commentaire 2 4 2 4 5 2" xfId="4144"/>
    <cellStyle name="Commentaire 2 4 2 4 5 2 2" xfId="12073"/>
    <cellStyle name="Commentaire 2 4 2 4 5 2 3" xfId="12074"/>
    <cellStyle name="Commentaire 2 4 2 4 5 2 4" xfId="12075"/>
    <cellStyle name="Commentaire 2 4 2 4 5 2 5" xfId="12076"/>
    <cellStyle name="Commentaire 2 4 2 4 5 2 6" xfId="12077"/>
    <cellStyle name="Commentaire 2 4 2 4 5 2 7" xfId="12078"/>
    <cellStyle name="Commentaire 2 4 2 4 5 3" xfId="12079"/>
    <cellStyle name="Commentaire 2 4 2 4 5 4" xfId="12080"/>
    <cellStyle name="Commentaire 2 4 2 4 5 5" xfId="12081"/>
    <cellStyle name="Commentaire 2 4 2 4 5 6" xfId="12082"/>
    <cellStyle name="Commentaire 2 4 2 4 6" xfId="4145"/>
    <cellStyle name="Commentaire 2 4 2 4 6 2" xfId="12083"/>
    <cellStyle name="Commentaire 2 4 2 4 6 3" xfId="12084"/>
    <cellStyle name="Commentaire 2 4 2 4 6 4" xfId="12085"/>
    <cellStyle name="Commentaire 2 4 2 4 6 5" xfId="12086"/>
    <cellStyle name="Commentaire 2 4 2 4 6 6" xfId="12087"/>
    <cellStyle name="Commentaire 2 4 2 4 6 7" xfId="12088"/>
    <cellStyle name="Commentaire 2 4 2 4 7" xfId="4146"/>
    <cellStyle name="Commentaire 2 4 2 4 7 2" xfId="12089"/>
    <cellStyle name="Commentaire 2 4 2 4 7 3" xfId="12090"/>
    <cellStyle name="Commentaire 2 4 2 4 7 4" xfId="12091"/>
    <cellStyle name="Commentaire 2 4 2 4 7 5" xfId="12092"/>
    <cellStyle name="Commentaire 2 4 2 4 7 6" xfId="12093"/>
    <cellStyle name="Commentaire 2 4 2 4 7 7" xfId="12094"/>
    <cellStyle name="Commentaire 2 4 2 4 8" xfId="4147"/>
    <cellStyle name="Commentaire 2 4 2 4 8 2" xfId="12095"/>
    <cellStyle name="Commentaire 2 4 2 4 8 3" xfId="12096"/>
    <cellStyle name="Commentaire 2 4 2 4 8 4" xfId="12097"/>
    <cellStyle name="Commentaire 2 4 2 4 8 5" xfId="12098"/>
    <cellStyle name="Commentaire 2 4 2 4 8 6" xfId="12099"/>
    <cellStyle name="Commentaire 2 4 2 4 8 7" xfId="12100"/>
    <cellStyle name="Commentaire 2 4 2 4 9" xfId="12101"/>
    <cellStyle name="Commentaire 2 4 2 5" xfId="118"/>
    <cellStyle name="Commentaire 2 4 2 5 10" xfId="12102"/>
    <cellStyle name="Commentaire 2 4 2 5 11" xfId="12103"/>
    <cellStyle name="Commentaire 2 4 2 5 12" xfId="12104"/>
    <cellStyle name="Commentaire 2 4 2 5 13" xfId="12105"/>
    <cellStyle name="Commentaire 2 4 2 5 14" xfId="12106"/>
    <cellStyle name="Commentaire 2 4 2 5 15" xfId="32970"/>
    <cellStyle name="Commentaire 2 4 2 5 16" xfId="34646"/>
    <cellStyle name="Commentaire 2 4 2 5 17" xfId="34808"/>
    <cellStyle name="Commentaire 2 4 2 5 2" xfId="795"/>
    <cellStyle name="Commentaire 2 4 2 5 2 10" xfId="12107"/>
    <cellStyle name="Commentaire 2 4 2 5 2 2" xfId="3333"/>
    <cellStyle name="Commentaire 2 4 2 5 2 2 2" xfId="4148"/>
    <cellStyle name="Commentaire 2 4 2 5 2 2 2 2" xfId="12108"/>
    <cellStyle name="Commentaire 2 4 2 5 2 2 2 3" xfId="12109"/>
    <cellStyle name="Commentaire 2 4 2 5 2 2 2 4" xfId="12110"/>
    <cellStyle name="Commentaire 2 4 2 5 2 2 2 5" xfId="12111"/>
    <cellStyle name="Commentaire 2 4 2 5 2 2 2 6" xfId="12112"/>
    <cellStyle name="Commentaire 2 4 2 5 2 2 2 7" xfId="12113"/>
    <cellStyle name="Commentaire 2 4 2 5 2 2 3" xfId="12114"/>
    <cellStyle name="Commentaire 2 4 2 5 2 2 4" xfId="12115"/>
    <cellStyle name="Commentaire 2 4 2 5 2 2 5" xfId="12116"/>
    <cellStyle name="Commentaire 2 4 2 5 2 2 6" xfId="12117"/>
    <cellStyle name="Commentaire 2 4 2 5 2 3" xfId="2364"/>
    <cellStyle name="Commentaire 2 4 2 5 2 3 2" xfId="4149"/>
    <cellStyle name="Commentaire 2 4 2 5 2 3 2 2" xfId="12118"/>
    <cellStyle name="Commentaire 2 4 2 5 2 3 2 3" xfId="12119"/>
    <cellStyle name="Commentaire 2 4 2 5 2 3 2 4" xfId="12120"/>
    <cellStyle name="Commentaire 2 4 2 5 2 3 2 5" xfId="12121"/>
    <cellStyle name="Commentaire 2 4 2 5 2 3 2 6" xfId="12122"/>
    <cellStyle name="Commentaire 2 4 2 5 2 3 2 7" xfId="12123"/>
    <cellStyle name="Commentaire 2 4 2 5 2 3 3" xfId="12124"/>
    <cellStyle name="Commentaire 2 4 2 5 2 3 4" xfId="12125"/>
    <cellStyle name="Commentaire 2 4 2 5 2 3 5" xfId="12126"/>
    <cellStyle name="Commentaire 2 4 2 5 2 3 6" xfId="12127"/>
    <cellStyle name="Commentaire 2 4 2 5 2 4" xfId="4150"/>
    <cellStyle name="Commentaire 2 4 2 5 2 4 2" xfId="12128"/>
    <cellStyle name="Commentaire 2 4 2 5 2 4 3" xfId="12129"/>
    <cellStyle name="Commentaire 2 4 2 5 2 4 4" xfId="12130"/>
    <cellStyle name="Commentaire 2 4 2 5 2 4 5" xfId="12131"/>
    <cellStyle name="Commentaire 2 4 2 5 2 4 6" xfId="12132"/>
    <cellStyle name="Commentaire 2 4 2 5 2 4 7" xfId="12133"/>
    <cellStyle name="Commentaire 2 4 2 5 2 5" xfId="4151"/>
    <cellStyle name="Commentaire 2 4 2 5 2 5 2" xfId="12134"/>
    <cellStyle name="Commentaire 2 4 2 5 2 5 3" xfId="12135"/>
    <cellStyle name="Commentaire 2 4 2 5 2 5 4" xfId="12136"/>
    <cellStyle name="Commentaire 2 4 2 5 2 5 5" xfId="12137"/>
    <cellStyle name="Commentaire 2 4 2 5 2 5 6" xfId="12138"/>
    <cellStyle name="Commentaire 2 4 2 5 2 5 7" xfId="12139"/>
    <cellStyle name="Commentaire 2 4 2 5 2 6" xfId="12140"/>
    <cellStyle name="Commentaire 2 4 2 5 2 7" xfId="12141"/>
    <cellStyle name="Commentaire 2 4 2 5 2 8" xfId="12142"/>
    <cellStyle name="Commentaire 2 4 2 5 2 9" xfId="12143"/>
    <cellStyle name="Commentaire 2 4 2 5 3" xfId="796"/>
    <cellStyle name="Commentaire 2 4 2 5 3 10" xfId="12144"/>
    <cellStyle name="Commentaire 2 4 2 5 3 2" xfId="3600"/>
    <cellStyle name="Commentaire 2 4 2 5 3 2 2" xfId="4152"/>
    <cellStyle name="Commentaire 2 4 2 5 3 2 2 2" xfId="12145"/>
    <cellStyle name="Commentaire 2 4 2 5 3 2 2 3" xfId="12146"/>
    <cellStyle name="Commentaire 2 4 2 5 3 2 2 4" xfId="12147"/>
    <cellStyle name="Commentaire 2 4 2 5 3 2 2 5" xfId="12148"/>
    <cellStyle name="Commentaire 2 4 2 5 3 2 2 6" xfId="12149"/>
    <cellStyle name="Commentaire 2 4 2 5 3 2 2 7" xfId="12150"/>
    <cellStyle name="Commentaire 2 4 2 5 3 2 3" xfId="12151"/>
    <cellStyle name="Commentaire 2 4 2 5 3 2 4" xfId="12152"/>
    <cellStyle name="Commentaire 2 4 2 5 3 2 5" xfId="12153"/>
    <cellStyle name="Commentaire 2 4 2 5 3 2 6" xfId="12154"/>
    <cellStyle name="Commentaire 2 4 2 5 3 3" xfId="2365"/>
    <cellStyle name="Commentaire 2 4 2 5 3 3 2" xfId="4153"/>
    <cellStyle name="Commentaire 2 4 2 5 3 3 2 2" xfId="12155"/>
    <cellStyle name="Commentaire 2 4 2 5 3 3 2 3" xfId="12156"/>
    <cellStyle name="Commentaire 2 4 2 5 3 3 2 4" xfId="12157"/>
    <cellStyle name="Commentaire 2 4 2 5 3 3 2 5" xfId="12158"/>
    <cellStyle name="Commentaire 2 4 2 5 3 3 2 6" xfId="12159"/>
    <cellStyle name="Commentaire 2 4 2 5 3 3 2 7" xfId="12160"/>
    <cellStyle name="Commentaire 2 4 2 5 3 3 3" xfId="12161"/>
    <cellStyle name="Commentaire 2 4 2 5 3 3 4" xfId="12162"/>
    <cellStyle name="Commentaire 2 4 2 5 3 3 5" xfId="12163"/>
    <cellStyle name="Commentaire 2 4 2 5 3 3 6" xfId="12164"/>
    <cellStyle name="Commentaire 2 4 2 5 3 4" xfId="4154"/>
    <cellStyle name="Commentaire 2 4 2 5 3 4 2" xfId="12165"/>
    <cellStyle name="Commentaire 2 4 2 5 3 4 3" xfId="12166"/>
    <cellStyle name="Commentaire 2 4 2 5 3 4 4" xfId="12167"/>
    <cellStyle name="Commentaire 2 4 2 5 3 4 5" xfId="12168"/>
    <cellStyle name="Commentaire 2 4 2 5 3 4 6" xfId="12169"/>
    <cellStyle name="Commentaire 2 4 2 5 3 4 7" xfId="12170"/>
    <cellStyle name="Commentaire 2 4 2 5 3 5" xfId="4155"/>
    <cellStyle name="Commentaire 2 4 2 5 3 5 2" xfId="12171"/>
    <cellStyle name="Commentaire 2 4 2 5 3 5 3" xfId="12172"/>
    <cellStyle name="Commentaire 2 4 2 5 3 5 4" xfId="12173"/>
    <cellStyle name="Commentaire 2 4 2 5 3 5 5" xfId="12174"/>
    <cellStyle name="Commentaire 2 4 2 5 3 5 6" xfId="12175"/>
    <cellStyle name="Commentaire 2 4 2 5 3 5 7" xfId="12176"/>
    <cellStyle name="Commentaire 2 4 2 5 3 6" xfId="12177"/>
    <cellStyle name="Commentaire 2 4 2 5 3 7" xfId="12178"/>
    <cellStyle name="Commentaire 2 4 2 5 3 8" xfId="12179"/>
    <cellStyle name="Commentaire 2 4 2 5 3 9" xfId="12180"/>
    <cellStyle name="Commentaire 2 4 2 5 4" xfId="2785"/>
    <cellStyle name="Commentaire 2 4 2 5 4 2" xfId="4156"/>
    <cellStyle name="Commentaire 2 4 2 5 4 2 2" xfId="12181"/>
    <cellStyle name="Commentaire 2 4 2 5 4 2 3" xfId="12182"/>
    <cellStyle name="Commentaire 2 4 2 5 4 2 4" xfId="12183"/>
    <cellStyle name="Commentaire 2 4 2 5 4 2 5" xfId="12184"/>
    <cellStyle name="Commentaire 2 4 2 5 4 2 6" xfId="12185"/>
    <cellStyle name="Commentaire 2 4 2 5 4 2 7" xfId="12186"/>
    <cellStyle name="Commentaire 2 4 2 5 4 3" xfId="12187"/>
    <cellStyle name="Commentaire 2 4 2 5 4 4" xfId="12188"/>
    <cellStyle name="Commentaire 2 4 2 5 4 5" xfId="12189"/>
    <cellStyle name="Commentaire 2 4 2 5 4 6" xfId="12190"/>
    <cellStyle name="Commentaire 2 4 2 5 5" xfId="1641"/>
    <cellStyle name="Commentaire 2 4 2 5 5 2" xfId="4157"/>
    <cellStyle name="Commentaire 2 4 2 5 5 2 2" xfId="12191"/>
    <cellStyle name="Commentaire 2 4 2 5 5 2 3" xfId="12192"/>
    <cellStyle name="Commentaire 2 4 2 5 5 2 4" xfId="12193"/>
    <cellStyle name="Commentaire 2 4 2 5 5 2 5" xfId="12194"/>
    <cellStyle name="Commentaire 2 4 2 5 5 2 6" xfId="12195"/>
    <cellStyle name="Commentaire 2 4 2 5 5 2 7" xfId="12196"/>
    <cellStyle name="Commentaire 2 4 2 5 5 3" xfId="12197"/>
    <cellStyle name="Commentaire 2 4 2 5 5 4" xfId="12198"/>
    <cellStyle name="Commentaire 2 4 2 5 5 5" xfId="12199"/>
    <cellStyle name="Commentaire 2 4 2 5 5 6" xfId="12200"/>
    <cellStyle name="Commentaire 2 4 2 5 6" xfId="4158"/>
    <cellStyle name="Commentaire 2 4 2 5 6 2" xfId="12201"/>
    <cellStyle name="Commentaire 2 4 2 5 6 3" xfId="12202"/>
    <cellStyle name="Commentaire 2 4 2 5 6 4" xfId="12203"/>
    <cellStyle name="Commentaire 2 4 2 5 6 5" xfId="12204"/>
    <cellStyle name="Commentaire 2 4 2 5 6 6" xfId="12205"/>
    <cellStyle name="Commentaire 2 4 2 5 6 7" xfId="12206"/>
    <cellStyle name="Commentaire 2 4 2 5 7" xfId="4159"/>
    <cellStyle name="Commentaire 2 4 2 5 7 2" xfId="12207"/>
    <cellStyle name="Commentaire 2 4 2 5 7 3" xfId="12208"/>
    <cellStyle name="Commentaire 2 4 2 5 7 4" xfId="12209"/>
    <cellStyle name="Commentaire 2 4 2 5 7 5" xfId="12210"/>
    <cellStyle name="Commentaire 2 4 2 5 7 6" xfId="12211"/>
    <cellStyle name="Commentaire 2 4 2 5 7 7" xfId="12212"/>
    <cellStyle name="Commentaire 2 4 2 5 8" xfId="4160"/>
    <cellStyle name="Commentaire 2 4 2 5 8 2" xfId="12213"/>
    <cellStyle name="Commentaire 2 4 2 5 8 3" xfId="12214"/>
    <cellStyle name="Commentaire 2 4 2 5 8 4" xfId="12215"/>
    <cellStyle name="Commentaire 2 4 2 5 8 5" xfId="12216"/>
    <cellStyle name="Commentaire 2 4 2 5 8 6" xfId="12217"/>
    <cellStyle name="Commentaire 2 4 2 5 8 7" xfId="12218"/>
    <cellStyle name="Commentaire 2 4 2 5 9" xfId="12219"/>
    <cellStyle name="Commentaire 2 4 2 6" xfId="797"/>
    <cellStyle name="Commentaire 2 4 2 6 10" xfId="12220"/>
    <cellStyle name="Commentaire 2 4 2 6 2" xfId="3147"/>
    <cellStyle name="Commentaire 2 4 2 6 2 2" xfId="4161"/>
    <cellStyle name="Commentaire 2 4 2 6 2 2 2" xfId="12221"/>
    <cellStyle name="Commentaire 2 4 2 6 2 2 3" xfId="12222"/>
    <cellStyle name="Commentaire 2 4 2 6 2 2 4" xfId="12223"/>
    <cellStyle name="Commentaire 2 4 2 6 2 2 5" xfId="12224"/>
    <cellStyle name="Commentaire 2 4 2 6 2 2 6" xfId="12225"/>
    <cellStyle name="Commentaire 2 4 2 6 2 2 7" xfId="12226"/>
    <cellStyle name="Commentaire 2 4 2 6 2 3" xfId="12227"/>
    <cellStyle name="Commentaire 2 4 2 6 2 4" xfId="12228"/>
    <cellStyle name="Commentaire 2 4 2 6 2 5" xfId="12229"/>
    <cellStyle name="Commentaire 2 4 2 6 2 6" xfId="12230"/>
    <cellStyle name="Commentaire 2 4 2 6 3" xfId="2366"/>
    <cellStyle name="Commentaire 2 4 2 6 3 2" xfId="4162"/>
    <cellStyle name="Commentaire 2 4 2 6 3 2 2" xfId="12231"/>
    <cellStyle name="Commentaire 2 4 2 6 3 2 3" xfId="12232"/>
    <cellStyle name="Commentaire 2 4 2 6 3 2 4" xfId="12233"/>
    <cellStyle name="Commentaire 2 4 2 6 3 2 5" xfId="12234"/>
    <cellStyle name="Commentaire 2 4 2 6 3 2 6" xfId="12235"/>
    <cellStyle name="Commentaire 2 4 2 6 3 2 7" xfId="12236"/>
    <cellStyle name="Commentaire 2 4 2 6 3 3" xfId="12237"/>
    <cellStyle name="Commentaire 2 4 2 6 3 4" xfId="12238"/>
    <cellStyle name="Commentaire 2 4 2 6 3 5" xfId="12239"/>
    <cellStyle name="Commentaire 2 4 2 6 3 6" xfId="12240"/>
    <cellStyle name="Commentaire 2 4 2 6 4" xfId="4163"/>
    <cellStyle name="Commentaire 2 4 2 6 4 2" xfId="12241"/>
    <cellStyle name="Commentaire 2 4 2 6 4 3" xfId="12242"/>
    <cellStyle name="Commentaire 2 4 2 6 4 4" xfId="12243"/>
    <cellStyle name="Commentaire 2 4 2 6 4 5" xfId="12244"/>
    <cellStyle name="Commentaire 2 4 2 6 4 6" xfId="12245"/>
    <cellStyle name="Commentaire 2 4 2 6 4 7" xfId="12246"/>
    <cellStyle name="Commentaire 2 4 2 6 5" xfId="4164"/>
    <cellStyle name="Commentaire 2 4 2 6 5 2" xfId="12247"/>
    <cellStyle name="Commentaire 2 4 2 6 5 3" xfId="12248"/>
    <cellStyle name="Commentaire 2 4 2 6 5 4" xfId="12249"/>
    <cellStyle name="Commentaire 2 4 2 6 5 5" xfId="12250"/>
    <cellStyle name="Commentaire 2 4 2 6 5 6" xfId="12251"/>
    <cellStyle name="Commentaire 2 4 2 6 5 7" xfId="12252"/>
    <cellStyle name="Commentaire 2 4 2 6 6" xfId="12253"/>
    <cellStyle name="Commentaire 2 4 2 6 7" xfId="12254"/>
    <cellStyle name="Commentaire 2 4 2 6 8" xfId="12255"/>
    <cellStyle name="Commentaire 2 4 2 6 9" xfId="12256"/>
    <cellStyle name="Commentaire 2 4 2 7" xfId="2600"/>
    <cellStyle name="Commentaire 2 4 2 7 2" xfId="12257"/>
    <cellStyle name="Commentaire 2 4 2 7 3" xfId="12258"/>
    <cellStyle name="Commentaire 2 4 2 7 4" xfId="12259"/>
    <cellStyle name="Commentaire 2 4 2 7 5" xfId="12260"/>
    <cellStyle name="Commentaire 2 4 2 7 6" xfId="12261"/>
    <cellStyle name="Commentaire 2 4 2 7 7" xfId="12262"/>
    <cellStyle name="Commentaire 2 4 2 7 8" xfId="12263"/>
    <cellStyle name="Commentaire 2 4 2 8" xfId="1455"/>
    <cellStyle name="Commentaire 2 4 2 8 2" xfId="12264"/>
    <cellStyle name="Commentaire 2 4 2 8 3" xfId="12265"/>
    <cellStyle name="Commentaire 2 4 2 8 4" xfId="12266"/>
    <cellStyle name="Commentaire 2 4 2 8 5" xfId="12267"/>
    <cellStyle name="Commentaire 2 4 2 8 6" xfId="12268"/>
    <cellStyle name="Commentaire 2 4 2 8 7" xfId="12269"/>
    <cellStyle name="Commentaire 2 4 2 8 8" xfId="12270"/>
    <cellStyle name="Commentaire 2 4 2 9" xfId="4165"/>
    <cellStyle name="Commentaire 2 4 2 9 2" xfId="12271"/>
    <cellStyle name="Commentaire 2 4 2 9 3" xfId="12272"/>
    <cellStyle name="Commentaire 2 4 2 9 4" xfId="12273"/>
    <cellStyle name="Commentaire 2 4 2 9 5" xfId="12274"/>
    <cellStyle name="Commentaire 2 4 2 9 6" xfId="12275"/>
    <cellStyle name="Commentaire 2 4 2 9 7" xfId="12276"/>
    <cellStyle name="Commentaire 2 4 3" xfId="798"/>
    <cellStyle name="Commentaire 2 4 3 10" xfId="12277"/>
    <cellStyle name="Commentaire 2 4 3 2" xfId="3056"/>
    <cellStyle name="Commentaire 2 4 3 2 2" xfId="4166"/>
    <cellStyle name="Commentaire 2 4 3 2 2 2" xfId="12278"/>
    <cellStyle name="Commentaire 2 4 3 2 2 3" xfId="12279"/>
    <cellStyle name="Commentaire 2 4 3 2 2 4" xfId="12280"/>
    <cellStyle name="Commentaire 2 4 3 2 2 5" xfId="12281"/>
    <cellStyle name="Commentaire 2 4 3 2 2 6" xfId="12282"/>
    <cellStyle name="Commentaire 2 4 3 2 2 7" xfId="12283"/>
    <cellStyle name="Commentaire 2 4 3 2 3" xfId="12284"/>
    <cellStyle name="Commentaire 2 4 3 2 4" xfId="12285"/>
    <cellStyle name="Commentaire 2 4 3 2 5" xfId="12286"/>
    <cellStyle name="Commentaire 2 4 3 2 6" xfId="12287"/>
    <cellStyle name="Commentaire 2 4 3 3" xfId="2367"/>
    <cellStyle name="Commentaire 2 4 3 3 2" xfId="4167"/>
    <cellStyle name="Commentaire 2 4 3 3 2 2" xfId="12288"/>
    <cellStyle name="Commentaire 2 4 3 3 2 3" xfId="12289"/>
    <cellStyle name="Commentaire 2 4 3 3 2 4" xfId="12290"/>
    <cellStyle name="Commentaire 2 4 3 3 2 5" xfId="12291"/>
    <cellStyle name="Commentaire 2 4 3 3 2 6" xfId="12292"/>
    <cellStyle name="Commentaire 2 4 3 3 2 7" xfId="12293"/>
    <cellStyle name="Commentaire 2 4 3 3 3" xfId="12294"/>
    <cellStyle name="Commentaire 2 4 3 3 4" xfId="12295"/>
    <cellStyle name="Commentaire 2 4 3 3 5" xfId="12296"/>
    <cellStyle name="Commentaire 2 4 3 3 6" xfId="12297"/>
    <cellStyle name="Commentaire 2 4 3 4" xfId="4168"/>
    <cellStyle name="Commentaire 2 4 3 4 2" xfId="12298"/>
    <cellStyle name="Commentaire 2 4 3 4 3" xfId="12299"/>
    <cellStyle name="Commentaire 2 4 3 4 4" xfId="12300"/>
    <cellStyle name="Commentaire 2 4 3 4 5" xfId="12301"/>
    <cellStyle name="Commentaire 2 4 3 4 6" xfId="12302"/>
    <cellStyle name="Commentaire 2 4 3 4 7" xfId="12303"/>
    <cellStyle name="Commentaire 2 4 3 5" xfId="4169"/>
    <cellStyle name="Commentaire 2 4 3 5 2" xfId="12304"/>
    <cellStyle name="Commentaire 2 4 3 5 3" xfId="12305"/>
    <cellStyle name="Commentaire 2 4 3 5 4" xfId="12306"/>
    <cellStyle name="Commentaire 2 4 3 5 5" xfId="12307"/>
    <cellStyle name="Commentaire 2 4 3 5 6" xfId="12308"/>
    <cellStyle name="Commentaire 2 4 3 5 7" xfId="12309"/>
    <cellStyle name="Commentaire 2 4 3 6" xfId="12310"/>
    <cellStyle name="Commentaire 2 4 3 7" xfId="12311"/>
    <cellStyle name="Commentaire 2 4 3 8" xfId="12312"/>
    <cellStyle name="Commentaire 2 4 3 9" xfId="12313"/>
    <cellStyle name="Commentaire 2 4 4" xfId="2509"/>
    <cellStyle name="Commentaire 2 4 4 2" xfId="12314"/>
    <cellStyle name="Commentaire 2 4 4 3" xfId="12315"/>
    <cellStyle name="Commentaire 2 4 4 4" xfId="12316"/>
    <cellStyle name="Commentaire 2 4 4 5" xfId="12317"/>
    <cellStyle name="Commentaire 2 4 4 6" xfId="12318"/>
    <cellStyle name="Commentaire 2 4 4 7" xfId="12319"/>
    <cellStyle name="Commentaire 2 4 4 8" xfId="12320"/>
    <cellStyle name="Commentaire 2 4 5" xfId="1364"/>
    <cellStyle name="Commentaire 2 4 5 2" xfId="12321"/>
    <cellStyle name="Commentaire 2 4 5 3" xfId="12322"/>
    <cellStyle name="Commentaire 2 4 5 4" xfId="12323"/>
    <cellStyle name="Commentaire 2 4 5 5" xfId="12324"/>
    <cellStyle name="Commentaire 2 4 5 6" xfId="12325"/>
    <cellStyle name="Commentaire 2 4 5 7" xfId="12326"/>
    <cellStyle name="Commentaire 2 4 5 8" xfId="12327"/>
    <cellStyle name="Commentaire 2 4 6" xfId="4170"/>
    <cellStyle name="Commentaire 2 4 6 2" xfId="12328"/>
    <cellStyle name="Commentaire 2 4 6 3" xfId="12329"/>
    <cellStyle name="Commentaire 2 4 6 4" xfId="12330"/>
    <cellStyle name="Commentaire 2 4 6 5" xfId="12331"/>
    <cellStyle name="Commentaire 2 4 6 6" xfId="12332"/>
    <cellStyle name="Commentaire 2 4 6 7" xfId="12333"/>
    <cellStyle name="Commentaire 2 4 7" xfId="12334"/>
    <cellStyle name="Commentaire 2 4 8" xfId="12335"/>
    <cellStyle name="Commentaire 2 4 9" xfId="12336"/>
    <cellStyle name="Commentaire 2 5" xfId="119"/>
    <cellStyle name="Commentaire 2 5 2" xfId="799"/>
    <cellStyle name="Commentaire 2 5 2 2" xfId="34741"/>
    <cellStyle name="Commentaire 2 5 3" xfId="34594"/>
    <cellStyle name="Commentaire 2 6" xfId="800"/>
    <cellStyle name="Commentaire 2 6 10" xfId="12337"/>
    <cellStyle name="Commentaire 2 6 2" xfId="3029"/>
    <cellStyle name="Commentaire 2 6 2 2" xfId="4171"/>
    <cellStyle name="Commentaire 2 6 2 2 2" xfId="12338"/>
    <cellStyle name="Commentaire 2 6 2 2 3" xfId="12339"/>
    <cellStyle name="Commentaire 2 6 2 2 4" xfId="12340"/>
    <cellStyle name="Commentaire 2 6 2 2 5" xfId="12341"/>
    <cellStyle name="Commentaire 2 6 2 2 6" xfId="12342"/>
    <cellStyle name="Commentaire 2 6 2 2 7" xfId="12343"/>
    <cellStyle name="Commentaire 2 6 2 3" xfId="12344"/>
    <cellStyle name="Commentaire 2 6 2 4" xfId="12345"/>
    <cellStyle name="Commentaire 2 6 2 5" xfId="12346"/>
    <cellStyle name="Commentaire 2 6 2 6" xfId="12347"/>
    <cellStyle name="Commentaire 2 6 3" xfId="2368"/>
    <cellStyle name="Commentaire 2 6 3 2" xfId="4172"/>
    <cellStyle name="Commentaire 2 6 3 2 2" xfId="12348"/>
    <cellStyle name="Commentaire 2 6 3 2 3" xfId="12349"/>
    <cellStyle name="Commentaire 2 6 3 2 4" xfId="12350"/>
    <cellStyle name="Commentaire 2 6 3 2 5" xfId="12351"/>
    <cellStyle name="Commentaire 2 6 3 2 6" xfId="12352"/>
    <cellStyle name="Commentaire 2 6 3 2 7" xfId="12353"/>
    <cellStyle name="Commentaire 2 6 3 3" xfId="12354"/>
    <cellStyle name="Commentaire 2 6 3 4" xfId="12355"/>
    <cellStyle name="Commentaire 2 6 3 5" xfId="12356"/>
    <cellStyle name="Commentaire 2 6 3 6" xfId="12357"/>
    <cellStyle name="Commentaire 2 6 4" xfId="4173"/>
    <cellStyle name="Commentaire 2 6 4 2" xfId="12358"/>
    <cellStyle name="Commentaire 2 6 4 3" xfId="12359"/>
    <cellStyle name="Commentaire 2 6 4 4" xfId="12360"/>
    <cellStyle name="Commentaire 2 6 4 5" xfId="12361"/>
    <cellStyle name="Commentaire 2 6 4 6" xfId="12362"/>
    <cellStyle name="Commentaire 2 6 4 7" xfId="12363"/>
    <cellStyle name="Commentaire 2 6 5" xfId="4174"/>
    <cellStyle name="Commentaire 2 6 5 2" xfId="12364"/>
    <cellStyle name="Commentaire 2 6 5 3" xfId="12365"/>
    <cellStyle name="Commentaire 2 6 5 4" xfId="12366"/>
    <cellStyle name="Commentaire 2 6 5 5" xfId="12367"/>
    <cellStyle name="Commentaire 2 6 5 6" xfId="12368"/>
    <cellStyle name="Commentaire 2 6 5 7" xfId="12369"/>
    <cellStyle name="Commentaire 2 6 6" xfId="12370"/>
    <cellStyle name="Commentaire 2 6 7" xfId="12371"/>
    <cellStyle name="Commentaire 2 6 8" xfId="12372"/>
    <cellStyle name="Commentaire 2 6 9" xfId="12373"/>
    <cellStyle name="Commentaire 2 7" xfId="2482"/>
    <cellStyle name="Commentaire 2 7 2" xfId="12374"/>
    <cellStyle name="Commentaire 2 7 3" xfId="12375"/>
    <cellStyle name="Commentaire 2 7 4" xfId="12376"/>
    <cellStyle name="Commentaire 2 7 5" xfId="12377"/>
    <cellStyle name="Commentaire 2 7 6" xfId="12378"/>
    <cellStyle name="Commentaire 2 7 7" xfId="12379"/>
    <cellStyle name="Commentaire 2 7 8" xfId="12380"/>
    <cellStyle name="Commentaire 2 8" xfId="1337"/>
    <cellStyle name="Commentaire 2 8 2" xfId="12381"/>
    <cellStyle name="Commentaire 2 8 3" xfId="12382"/>
    <cellStyle name="Commentaire 2 8 4" xfId="12383"/>
    <cellStyle name="Commentaire 2 8 5" xfId="12384"/>
    <cellStyle name="Commentaire 2 8 6" xfId="12385"/>
    <cellStyle name="Commentaire 2 8 7" xfId="12386"/>
    <cellStyle name="Commentaire 2 8 8" xfId="12387"/>
    <cellStyle name="Commentaire 2 9" xfId="4175"/>
    <cellStyle name="Commentaire 2 9 2" xfId="12388"/>
    <cellStyle name="Commentaire 2 9 3" xfId="12389"/>
    <cellStyle name="Commentaire 2 9 4" xfId="12390"/>
    <cellStyle name="Commentaire 2 9 5" xfId="12391"/>
    <cellStyle name="Commentaire 2 9 6" xfId="12392"/>
    <cellStyle name="Commentaire 2 9 7" xfId="12393"/>
    <cellStyle name="Commentaire 3" xfId="34394"/>
    <cellStyle name="Commentaire 3 2" xfId="34395"/>
    <cellStyle name="Commentaire 3 2 2" xfId="34396"/>
    <cellStyle name="Commentaire 4" xfId="34397"/>
    <cellStyle name="Entrée 2" xfId="120"/>
    <cellStyle name="Entrée 2 10" xfId="12394"/>
    <cellStyle name="Entrée 2 11" xfId="12395"/>
    <cellStyle name="Entrée 2 12" xfId="12396"/>
    <cellStyle name="Entrée 2 13" xfId="12397"/>
    <cellStyle name="Entrée 2 14" xfId="12398"/>
    <cellStyle name="Entrée 2 15" xfId="12399"/>
    <cellStyle name="Entrée 2 16" xfId="34398"/>
    <cellStyle name="Entrée 2 17" xfId="34501"/>
    <cellStyle name="Entrée 2 18" xfId="34809"/>
    <cellStyle name="Entrée 2 2" xfId="121"/>
    <cellStyle name="Entrée 2 2 10" xfId="12400"/>
    <cellStyle name="Entrée 2 2 11" xfId="12401"/>
    <cellStyle name="Entrée 2 2 12" xfId="12402"/>
    <cellStyle name="Entrée 2 2 13" xfId="32478"/>
    <cellStyle name="Entrée 2 2 14" xfId="34522"/>
    <cellStyle name="Entrée 2 2 15" xfId="34810"/>
    <cellStyle name="Entrée 2 2 2" xfId="122"/>
    <cellStyle name="Entrée 2 2 2 10" xfId="12403"/>
    <cellStyle name="Entrée 2 2 2 11" xfId="12404"/>
    <cellStyle name="Entrée 2 2 2 12" xfId="12405"/>
    <cellStyle name="Entrée 2 2 2 13" xfId="32479"/>
    <cellStyle name="Entrée 2 2 2 14" xfId="34523"/>
    <cellStyle name="Entrée 2 2 2 15" xfId="34811"/>
    <cellStyle name="Entrée 2 2 2 2" xfId="123"/>
    <cellStyle name="Entrée 2 2 2 2 10" xfId="12406"/>
    <cellStyle name="Entrée 2 2 2 2 11" xfId="12407"/>
    <cellStyle name="Entrée 2 2 2 2 12" xfId="12408"/>
    <cellStyle name="Entrée 2 2 2 2 13" xfId="12409"/>
    <cellStyle name="Entrée 2 2 2 2 14" xfId="12410"/>
    <cellStyle name="Entrée 2 2 2 2 15" xfId="32480"/>
    <cellStyle name="Entrée 2 2 2 2 16" xfId="34524"/>
    <cellStyle name="Entrée 2 2 2 2 17" xfId="34812"/>
    <cellStyle name="Entrée 2 2 2 2 2" xfId="124"/>
    <cellStyle name="Entrée 2 2 2 2 2 10" xfId="12411"/>
    <cellStyle name="Entrée 2 2 2 2 2 11" xfId="12412"/>
    <cellStyle name="Entrée 2 2 2 2 2 12" xfId="12413"/>
    <cellStyle name="Entrée 2 2 2 2 2 13" xfId="12414"/>
    <cellStyle name="Entrée 2 2 2 2 2 14" xfId="12415"/>
    <cellStyle name="Entrée 2 2 2 2 2 15" xfId="32773"/>
    <cellStyle name="Entrée 2 2 2 2 2 16" xfId="34568"/>
    <cellStyle name="Entrée 2 2 2 2 2 17" xfId="34813"/>
    <cellStyle name="Entrée 2 2 2 2 2 2" xfId="801"/>
    <cellStyle name="Entrée 2 2 2 2 2 2 10" xfId="12416"/>
    <cellStyle name="Entrée 2 2 2 2 2 2 11" xfId="33026"/>
    <cellStyle name="Entrée 2 2 2 2 2 2 12" xfId="34685"/>
    <cellStyle name="Entrée 2 2 2 2 2 2 2" xfId="3334"/>
    <cellStyle name="Entrée 2 2 2 2 2 2 2 2" xfId="4176"/>
    <cellStyle name="Entrée 2 2 2 2 2 2 2 2 2" xfId="12417"/>
    <cellStyle name="Entrée 2 2 2 2 2 2 2 2 3" xfId="12418"/>
    <cellStyle name="Entrée 2 2 2 2 2 2 2 2 4" xfId="12419"/>
    <cellStyle name="Entrée 2 2 2 2 2 2 2 2 5" xfId="12420"/>
    <cellStyle name="Entrée 2 2 2 2 2 2 2 2 6" xfId="12421"/>
    <cellStyle name="Entrée 2 2 2 2 2 2 2 2 7" xfId="12422"/>
    <cellStyle name="Entrée 2 2 2 2 2 2 2 3" xfId="12423"/>
    <cellStyle name="Entrée 2 2 2 2 2 2 2 4" xfId="12424"/>
    <cellStyle name="Entrée 2 2 2 2 2 2 2 5" xfId="12425"/>
    <cellStyle name="Entrée 2 2 2 2 2 2 2 6" xfId="12426"/>
    <cellStyle name="Entrée 2 2 2 2 2 2 3" xfId="2369"/>
    <cellStyle name="Entrée 2 2 2 2 2 2 3 2" xfId="4177"/>
    <cellStyle name="Entrée 2 2 2 2 2 2 3 2 2" xfId="12427"/>
    <cellStyle name="Entrée 2 2 2 2 2 2 3 2 3" xfId="12428"/>
    <cellStyle name="Entrée 2 2 2 2 2 2 3 2 4" xfId="12429"/>
    <cellStyle name="Entrée 2 2 2 2 2 2 3 2 5" xfId="12430"/>
    <cellStyle name="Entrée 2 2 2 2 2 2 3 2 6" xfId="12431"/>
    <cellStyle name="Entrée 2 2 2 2 2 2 3 2 7" xfId="12432"/>
    <cellStyle name="Entrée 2 2 2 2 2 2 3 3" xfId="12433"/>
    <cellStyle name="Entrée 2 2 2 2 2 2 3 4" xfId="12434"/>
    <cellStyle name="Entrée 2 2 2 2 2 2 3 5" xfId="12435"/>
    <cellStyle name="Entrée 2 2 2 2 2 2 3 6" xfId="12436"/>
    <cellStyle name="Entrée 2 2 2 2 2 2 4" xfId="4178"/>
    <cellStyle name="Entrée 2 2 2 2 2 2 4 2" xfId="12437"/>
    <cellStyle name="Entrée 2 2 2 2 2 2 4 3" xfId="12438"/>
    <cellStyle name="Entrée 2 2 2 2 2 2 4 4" xfId="12439"/>
    <cellStyle name="Entrée 2 2 2 2 2 2 4 5" xfId="12440"/>
    <cellStyle name="Entrée 2 2 2 2 2 2 4 6" xfId="12441"/>
    <cellStyle name="Entrée 2 2 2 2 2 2 4 7" xfId="12442"/>
    <cellStyle name="Entrée 2 2 2 2 2 2 5" xfId="4179"/>
    <cellStyle name="Entrée 2 2 2 2 2 2 5 2" xfId="12443"/>
    <cellStyle name="Entrée 2 2 2 2 2 2 5 3" xfId="12444"/>
    <cellStyle name="Entrée 2 2 2 2 2 2 5 4" xfId="12445"/>
    <cellStyle name="Entrée 2 2 2 2 2 2 5 5" xfId="12446"/>
    <cellStyle name="Entrée 2 2 2 2 2 2 5 6" xfId="12447"/>
    <cellStyle name="Entrée 2 2 2 2 2 2 5 7" xfId="12448"/>
    <cellStyle name="Entrée 2 2 2 2 2 2 6" xfId="12449"/>
    <cellStyle name="Entrée 2 2 2 2 2 2 7" xfId="12450"/>
    <cellStyle name="Entrée 2 2 2 2 2 2 8" xfId="12451"/>
    <cellStyle name="Entrée 2 2 2 2 2 2 9" xfId="12452"/>
    <cellStyle name="Entrée 2 2 2 2 2 3" xfId="802"/>
    <cellStyle name="Entrée 2 2 2 2 2 3 10" xfId="12453"/>
    <cellStyle name="Entrée 2 2 2 2 2 3 2" xfId="3601"/>
    <cellStyle name="Entrée 2 2 2 2 2 3 2 2" xfId="4180"/>
    <cellStyle name="Entrée 2 2 2 2 2 3 2 2 2" xfId="12454"/>
    <cellStyle name="Entrée 2 2 2 2 2 3 2 2 3" xfId="12455"/>
    <cellStyle name="Entrée 2 2 2 2 2 3 2 2 4" xfId="12456"/>
    <cellStyle name="Entrée 2 2 2 2 2 3 2 2 5" xfId="12457"/>
    <cellStyle name="Entrée 2 2 2 2 2 3 2 2 6" xfId="12458"/>
    <cellStyle name="Entrée 2 2 2 2 2 3 2 2 7" xfId="12459"/>
    <cellStyle name="Entrée 2 2 2 2 2 3 2 3" xfId="12460"/>
    <cellStyle name="Entrée 2 2 2 2 2 3 2 4" xfId="12461"/>
    <cellStyle name="Entrée 2 2 2 2 2 3 2 5" xfId="12462"/>
    <cellStyle name="Entrée 2 2 2 2 2 3 2 6" xfId="12463"/>
    <cellStyle name="Entrée 2 2 2 2 2 3 3" xfId="2370"/>
    <cellStyle name="Entrée 2 2 2 2 2 3 3 2" xfId="4181"/>
    <cellStyle name="Entrée 2 2 2 2 2 3 3 2 2" xfId="12464"/>
    <cellStyle name="Entrée 2 2 2 2 2 3 3 2 3" xfId="12465"/>
    <cellStyle name="Entrée 2 2 2 2 2 3 3 2 4" xfId="12466"/>
    <cellStyle name="Entrée 2 2 2 2 2 3 3 2 5" xfId="12467"/>
    <cellStyle name="Entrée 2 2 2 2 2 3 3 2 6" xfId="12468"/>
    <cellStyle name="Entrée 2 2 2 2 2 3 3 2 7" xfId="12469"/>
    <cellStyle name="Entrée 2 2 2 2 2 3 3 3" xfId="12470"/>
    <cellStyle name="Entrée 2 2 2 2 2 3 3 4" xfId="12471"/>
    <cellStyle name="Entrée 2 2 2 2 2 3 3 5" xfId="12472"/>
    <cellStyle name="Entrée 2 2 2 2 2 3 3 6" xfId="12473"/>
    <cellStyle name="Entrée 2 2 2 2 2 3 4" xfId="4182"/>
    <cellStyle name="Entrée 2 2 2 2 2 3 4 2" xfId="12474"/>
    <cellStyle name="Entrée 2 2 2 2 2 3 4 3" xfId="12475"/>
    <cellStyle name="Entrée 2 2 2 2 2 3 4 4" xfId="12476"/>
    <cellStyle name="Entrée 2 2 2 2 2 3 4 5" xfId="12477"/>
    <cellStyle name="Entrée 2 2 2 2 2 3 4 6" xfId="12478"/>
    <cellStyle name="Entrée 2 2 2 2 2 3 4 7" xfId="12479"/>
    <cellStyle name="Entrée 2 2 2 2 2 3 5" xfId="4183"/>
    <cellStyle name="Entrée 2 2 2 2 2 3 5 2" xfId="12480"/>
    <cellStyle name="Entrée 2 2 2 2 2 3 5 3" xfId="12481"/>
    <cellStyle name="Entrée 2 2 2 2 2 3 5 4" xfId="12482"/>
    <cellStyle name="Entrée 2 2 2 2 2 3 5 5" xfId="12483"/>
    <cellStyle name="Entrée 2 2 2 2 2 3 5 6" xfId="12484"/>
    <cellStyle name="Entrée 2 2 2 2 2 3 5 7" xfId="12485"/>
    <cellStyle name="Entrée 2 2 2 2 2 3 6" xfId="12486"/>
    <cellStyle name="Entrée 2 2 2 2 2 3 7" xfId="12487"/>
    <cellStyle name="Entrée 2 2 2 2 2 3 8" xfId="12488"/>
    <cellStyle name="Entrée 2 2 2 2 2 3 9" xfId="12489"/>
    <cellStyle name="Entrée 2 2 2 2 2 4" xfId="2786"/>
    <cellStyle name="Entrée 2 2 2 2 2 4 2" xfId="4184"/>
    <cellStyle name="Entrée 2 2 2 2 2 4 2 2" xfId="12490"/>
    <cellStyle name="Entrée 2 2 2 2 2 4 2 3" xfId="12491"/>
    <cellStyle name="Entrée 2 2 2 2 2 4 2 4" xfId="12492"/>
    <cellStyle name="Entrée 2 2 2 2 2 4 2 5" xfId="12493"/>
    <cellStyle name="Entrée 2 2 2 2 2 4 2 6" xfId="12494"/>
    <cellStyle name="Entrée 2 2 2 2 2 4 2 7" xfId="12495"/>
    <cellStyle name="Entrée 2 2 2 2 2 4 3" xfId="12496"/>
    <cellStyle name="Entrée 2 2 2 2 2 4 4" xfId="12497"/>
    <cellStyle name="Entrée 2 2 2 2 2 4 5" xfId="12498"/>
    <cellStyle name="Entrée 2 2 2 2 2 4 6" xfId="12499"/>
    <cellStyle name="Entrée 2 2 2 2 2 5" xfId="1642"/>
    <cellStyle name="Entrée 2 2 2 2 2 5 2" xfId="4185"/>
    <cellStyle name="Entrée 2 2 2 2 2 5 2 2" xfId="12500"/>
    <cellStyle name="Entrée 2 2 2 2 2 5 2 3" xfId="12501"/>
    <cellStyle name="Entrée 2 2 2 2 2 5 2 4" xfId="12502"/>
    <cellStyle name="Entrée 2 2 2 2 2 5 2 5" xfId="12503"/>
    <cellStyle name="Entrée 2 2 2 2 2 5 2 6" xfId="12504"/>
    <cellStyle name="Entrée 2 2 2 2 2 5 2 7" xfId="12505"/>
    <cellStyle name="Entrée 2 2 2 2 2 5 3" xfId="12506"/>
    <cellStyle name="Entrée 2 2 2 2 2 5 4" xfId="12507"/>
    <cellStyle name="Entrée 2 2 2 2 2 5 5" xfId="12508"/>
    <cellStyle name="Entrée 2 2 2 2 2 5 6" xfId="12509"/>
    <cellStyle name="Entrée 2 2 2 2 2 6" xfId="4186"/>
    <cellStyle name="Entrée 2 2 2 2 2 6 2" xfId="12510"/>
    <cellStyle name="Entrée 2 2 2 2 2 6 3" xfId="12511"/>
    <cellStyle name="Entrée 2 2 2 2 2 6 4" xfId="12512"/>
    <cellStyle name="Entrée 2 2 2 2 2 6 5" xfId="12513"/>
    <cellStyle name="Entrée 2 2 2 2 2 6 6" xfId="12514"/>
    <cellStyle name="Entrée 2 2 2 2 2 6 7" xfId="12515"/>
    <cellStyle name="Entrée 2 2 2 2 2 7" xfId="4187"/>
    <cellStyle name="Entrée 2 2 2 2 2 7 2" xfId="12516"/>
    <cellStyle name="Entrée 2 2 2 2 2 7 3" xfId="12517"/>
    <cellStyle name="Entrée 2 2 2 2 2 7 4" xfId="12518"/>
    <cellStyle name="Entrée 2 2 2 2 2 7 5" xfId="12519"/>
    <cellStyle name="Entrée 2 2 2 2 2 7 6" xfId="12520"/>
    <cellStyle name="Entrée 2 2 2 2 2 7 7" xfId="12521"/>
    <cellStyle name="Entrée 2 2 2 2 2 8" xfId="4188"/>
    <cellStyle name="Entrée 2 2 2 2 2 8 2" xfId="12522"/>
    <cellStyle name="Entrée 2 2 2 2 2 8 3" xfId="12523"/>
    <cellStyle name="Entrée 2 2 2 2 2 8 4" xfId="12524"/>
    <cellStyle name="Entrée 2 2 2 2 2 8 5" xfId="12525"/>
    <cellStyle name="Entrée 2 2 2 2 2 8 6" xfId="12526"/>
    <cellStyle name="Entrée 2 2 2 2 2 8 7" xfId="12527"/>
    <cellStyle name="Entrée 2 2 2 2 2 9" xfId="12528"/>
    <cellStyle name="Entrée 2 2 2 2 3" xfId="125"/>
    <cellStyle name="Entrée 2 2 2 2 3 10" xfId="12529"/>
    <cellStyle name="Entrée 2 2 2 2 3 11" xfId="12530"/>
    <cellStyle name="Entrée 2 2 2 2 3 12" xfId="12531"/>
    <cellStyle name="Entrée 2 2 2 2 3 13" xfId="12532"/>
    <cellStyle name="Entrée 2 2 2 2 3 14" xfId="12533"/>
    <cellStyle name="Entrée 2 2 2 2 3 15" xfId="32930"/>
    <cellStyle name="Entrée 2 2 2 2 3 16" xfId="34606"/>
    <cellStyle name="Entrée 2 2 2 2 3 17" xfId="34814"/>
    <cellStyle name="Entrée 2 2 2 2 3 2" xfId="803"/>
    <cellStyle name="Entrée 2 2 2 2 3 2 10" xfId="12534"/>
    <cellStyle name="Entrée 2 2 2 2 3 2 11" xfId="33027"/>
    <cellStyle name="Entrée 2 2 2 2 3 2 12" xfId="34686"/>
    <cellStyle name="Entrée 2 2 2 2 3 2 2" xfId="3335"/>
    <cellStyle name="Entrée 2 2 2 2 3 2 2 2" xfId="4189"/>
    <cellStyle name="Entrée 2 2 2 2 3 2 2 2 2" xfId="12535"/>
    <cellStyle name="Entrée 2 2 2 2 3 2 2 2 3" xfId="12536"/>
    <cellStyle name="Entrée 2 2 2 2 3 2 2 2 4" xfId="12537"/>
    <cellStyle name="Entrée 2 2 2 2 3 2 2 2 5" xfId="12538"/>
    <cellStyle name="Entrée 2 2 2 2 3 2 2 2 6" xfId="12539"/>
    <cellStyle name="Entrée 2 2 2 2 3 2 2 2 7" xfId="12540"/>
    <cellStyle name="Entrée 2 2 2 2 3 2 2 3" xfId="12541"/>
    <cellStyle name="Entrée 2 2 2 2 3 2 2 4" xfId="12542"/>
    <cellStyle name="Entrée 2 2 2 2 3 2 2 5" xfId="12543"/>
    <cellStyle name="Entrée 2 2 2 2 3 2 2 6" xfId="12544"/>
    <cellStyle name="Entrée 2 2 2 2 3 2 3" xfId="2371"/>
    <cellStyle name="Entrée 2 2 2 2 3 2 3 2" xfId="4190"/>
    <cellStyle name="Entrée 2 2 2 2 3 2 3 2 2" xfId="12545"/>
    <cellStyle name="Entrée 2 2 2 2 3 2 3 2 3" xfId="12546"/>
    <cellStyle name="Entrée 2 2 2 2 3 2 3 2 4" xfId="12547"/>
    <cellStyle name="Entrée 2 2 2 2 3 2 3 2 5" xfId="12548"/>
    <cellStyle name="Entrée 2 2 2 2 3 2 3 2 6" xfId="12549"/>
    <cellStyle name="Entrée 2 2 2 2 3 2 3 2 7" xfId="12550"/>
    <cellStyle name="Entrée 2 2 2 2 3 2 3 3" xfId="12551"/>
    <cellStyle name="Entrée 2 2 2 2 3 2 3 4" xfId="12552"/>
    <cellStyle name="Entrée 2 2 2 2 3 2 3 5" xfId="12553"/>
    <cellStyle name="Entrée 2 2 2 2 3 2 3 6" xfId="12554"/>
    <cellStyle name="Entrée 2 2 2 2 3 2 4" xfId="4191"/>
    <cellStyle name="Entrée 2 2 2 2 3 2 4 2" xfId="12555"/>
    <cellStyle name="Entrée 2 2 2 2 3 2 4 3" xfId="12556"/>
    <cellStyle name="Entrée 2 2 2 2 3 2 4 4" xfId="12557"/>
    <cellStyle name="Entrée 2 2 2 2 3 2 4 5" xfId="12558"/>
    <cellStyle name="Entrée 2 2 2 2 3 2 4 6" xfId="12559"/>
    <cellStyle name="Entrée 2 2 2 2 3 2 4 7" xfId="12560"/>
    <cellStyle name="Entrée 2 2 2 2 3 2 5" xfId="4192"/>
    <cellStyle name="Entrée 2 2 2 2 3 2 5 2" xfId="12561"/>
    <cellStyle name="Entrée 2 2 2 2 3 2 5 3" xfId="12562"/>
    <cellStyle name="Entrée 2 2 2 2 3 2 5 4" xfId="12563"/>
    <cellStyle name="Entrée 2 2 2 2 3 2 5 5" xfId="12564"/>
    <cellStyle name="Entrée 2 2 2 2 3 2 5 6" xfId="12565"/>
    <cellStyle name="Entrée 2 2 2 2 3 2 5 7" xfId="12566"/>
    <cellStyle name="Entrée 2 2 2 2 3 2 6" xfId="12567"/>
    <cellStyle name="Entrée 2 2 2 2 3 2 7" xfId="12568"/>
    <cellStyle name="Entrée 2 2 2 2 3 2 8" xfId="12569"/>
    <cellStyle name="Entrée 2 2 2 2 3 2 9" xfId="12570"/>
    <cellStyle name="Entrée 2 2 2 2 3 3" xfId="804"/>
    <cellStyle name="Entrée 2 2 2 2 3 3 10" xfId="12571"/>
    <cellStyle name="Entrée 2 2 2 2 3 3 2" xfId="3602"/>
    <cellStyle name="Entrée 2 2 2 2 3 3 2 2" xfId="4193"/>
    <cellStyle name="Entrée 2 2 2 2 3 3 2 2 2" xfId="12572"/>
    <cellStyle name="Entrée 2 2 2 2 3 3 2 2 3" xfId="12573"/>
    <cellStyle name="Entrée 2 2 2 2 3 3 2 2 4" xfId="12574"/>
    <cellStyle name="Entrée 2 2 2 2 3 3 2 2 5" xfId="12575"/>
    <cellStyle name="Entrée 2 2 2 2 3 3 2 2 6" xfId="12576"/>
    <cellStyle name="Entrée 2 2 2 2 3 3 2 2 7" xfId="12577"/>
    <cellStyle name="Entrée 2 2 2 2 3 3 2 3" xfId="12578"/>
    <cellStyle name="Entrée 2 2 2 2 3 3 2 4" xfId="12579"/>
    <cellStyle name="Entrée 2 2 2 2 3 3 2 5" xfId="12580"/>
    <cellStyle name="Entrée 2 2 2 2 3 3 2 6" xfId="12581"/>
    <cellStyle name="Entrée 2 2 2 2 3 3 3" xfId="2372"/>
    <cellStyle name="Entrée 2 2 2 2 3 3 3 2" xfId="4194"/>
    <cellStyle name="Entrée 2 2 2 2 3 3 3 2 2" xfId="12582"/>
    <cellStyle name="Entrée 2 2 2 2 3 3 3 2 3" xfId="12583"/>
    <cellStyle name="Entrée 2 2 2 2 3 3 3 2 4" xfId="12584"/>
    <cellStyle name="Entrée 2 2 2 2 3 3 3 2 5" xfId="12585"/>
    <cellStyle name="Entrée 2 2 2 2 3 3 3 2 6" xfId="12586"/>
    <cellStyle name="Entrée 2 2 2 2 3 3 3 2 7" xfId="12587"/>
    <cellStyle name="Entrée 2 2 2 2 3 3 3 3" xfId="12588"/>
    <cellStyle name="Entrée 2 2 2 2 3 3 3 4" xfId="12589"/>
    <cellStyle name="Entrée 2 2 2 2 3 3 3 5" xfId="12590"/>
    <cellStyle name="Entrée 2 2 2 2 3 3 3 6" xfId="12591"/>
    <cellStyle name="Entrée 2 2 2 2 3 3 4" xfId="4195"/>
    <cellStyle name="Entrée 2 2 2 2 3 3 4 2" xfId="12592"/>
    <cellStyle name="Entrée 2 2 2 2 3 3 4 3" xfId="12593"/>
    <cellStyle name="Entrée 2 2 2 2 3 3 4 4" xfId="12594"/>
    <cellStyle name="Entrée 2 2 2 2 3 3 4 5" xfId="12595"/>
    <cellStyle name="Entrée 2 2 2 2 3 3 4 6" xfId="12596"/>
    <cellStyle name="Entrée 2 2 2 2 3 3 4 7" xfId="12597"/>
    <cellStyle name="Entrée 2 2 2 2 3 3 5" xfId="4196"/>
    <cellStyle name="Entrée 2 2 2 2 3 3 5 2" xfId="12598"/>
    <cellStyle name="Entrée 2 2 2 2 3 3 5 3" xfId="12599"/>
    <cellStyle name="Entrée 2 2 2 2 3 3 5 4" xfId="12600"/>
    <cellStyle name="Entrée 2 2 2 2 3 3 5 5" xfId="12601"/>
    <cellStyle name="Entrée 2 2 2 2 3 3 5 6" xfId="12602"/>
    <cellStyle name="Entrée 2 2 2 2 3 3 5 7" xfId="12603"/>
    <cellStyle name="Entrée 2 2 2 2 3 3 6" xfId="12604"/>
    <cellStyle name="Entrée 2 2 2 2 3 3 7" xfId="12605"/>
    <cellStyle name="Entrée 2 2 2 2 3 3 8" xfId="12606"/>
    <cellStyle name="Entrée 2 2 2 2 3 3 9" xfId="12607"/>
    <cellStyle name="Entrée 2 2 2 2 3 4" xfId="2787"/>
    <cellStyle name="Entrée 2 2 2 2 3 4 2" xfId="4197"/>
    <cellStyle name="Entrée 2 2 2 2 3 4 2 2" xfId="12608"/>
    <cellStyle name="Entrée 2 2 2 2 3 4 2 3" xfId="12609"/>
    <cellStyle name="Entrée 2 2 2 2 3 4 2 4" xfId="12610"/>
    <cellStyle name="Entrée 2 2 2 2 3 4 2 5" xfId="12611"/>
    <cellStyle name="Entrée 2 2 2 2 3 4 2 6" xfId="12612"/>
    <cellStyle name="Entrée 2 2 2 2 3 4 2 7" xfId="12613"/>
    <cellStyle name="Entrée 2 2 2 2 3 4 3" xfId="12614"/>
    <cellStyle name="Entrée 2 2 2 2 3 4 4" xfId="12615"/>
    <cellStyle name="Entrée 2 2 2 2 3 4 5" xfId="12616"/>
    <cellStyle name="Entrée 2 2 2 2 3 4 6" xfId="12617"/>
    <cellStyle name="Entrée 2 2 2 2 3 5" xfId="1643"/>
    <cellStyle name="Entrée 2 2 2 2 3 5 2" xfId="4198"/>
    <cellStyle name="Entrée 2 2 2 2 3 5 2 2" xfId="12618"/>
    <cellStyle name="Entrée 2 2 2 2 3 5 2 3" xfId="12619"/>
    <cellStyle name="Entrée 2 2 2 2 3 5 2 4" xfId="12620"/>
    <cellStyle name="Entrée 2 2 2 2 3 5 2 5" xfId="12621"/>
    <cellStyle name="Entrée 2 2 2 2 3 5 2 6" xfId="12622"/>
    <cellStyle name="Entrée 2 2 2 2 3 5 2 7" xfId="12623"/>
    <cellStyle name="Entrée 2 2 2 2 3 5 3" xfId="12624"/>
    <cellStyle name="Entrée 2 2 2 2 3 5 4" xfId="12625"/>
    <cellStyle name="Entrée 2 2 2 2 3 5 5" xfId="12626"/>
    <cellStyle name="Entrée 2 2 2 2 3 5 6" xfId="12627"/>
    <cellStyle name="Entrée 2 2 2 2 3 6" xfId="4199"/>
    <cellStyle name="Entrée 2 2 2 2 3 6 2" xfId="12628"/>
    <cellStyle name="Entrée 2 2 2 2 3 6 3" xfId="12629"/>
    <cellStyle name="Entrée 2 2 2 2 3 6 4" xfId="12630"/>
    <cellStyle name="Entrée 2 2 2 2 3 6 5" xfId="12631"/>
    <cellStyle name="Entrée 2 2 2 2 3 6 6" xfId="12632"/>
    <cellStyle name="Entrée 2 2 2 2 3 6 7" xfId="12633"/>
    <cellStyle name="Entrée 2 2 2 2 3 7" xfId="4200"/>
    <cellStyle name="Entrée 2 2 2 2 3 7 2" xfId="12634"/>
    <cellStyle name="Entrée 2 2 2 2 3 7 3" xfId="12635"/>
    <cellStyle name="Entrée 2 2 2 2 3 7 4" xfId="12636"/>
    <cellStyle name="Entrée 2 2 2 2 3 7 5" xfId="12637"/>
    <cellStyle name="Entrée 2 2 2 2 3 7 6" xfId="12638"/>
    <cellStyle name="Entrée 2 2 2 2 3 7 7" xfId="12639"/>
    <cellStyle name="Entrée 2 2 2 2 3 8" xfId="4201"/>
    <cellStyle name="Entrée 2 2 2 2 3 8 2" xfId="12640"/>
    <cellStyle name="Entrée 2 2 2 2 3 8 3" xfId="12641"/>
    <cellStyle name="Entrée 2 2 2 2 3 8 4" xfId="12642"/>
    <cellStyle name="Entrée 2 2 2 2 3 8 5" xfId="12643"/>
    <cellStyle name="Entrée 2 2 2 2 3 8 6" xfId="12644"/>
    <cellStyle name="Entrée 2 2 2 2 3 8 7" xfId="12645"/>
    <cellStyle name="Entrée 2 2 2 2 3 9" xfId="12646"/>
    <cellStyle name="Entrée 2 2 2 2 4" xfId="126"/>
    <cellStyle name="Entrée 2 2 2 2 4 10" xfId="12647"/>
    <cellStyle name="Entrée 2 2 2 2 4 11" xfId="12648"/>
    <cellStyle name="Entrée 2 2 2 2 4 12" xfId="12649"/>
    <cellStyle name="Entrée 2 2 2 2 4 13" xfId="12650"/>
    <cellStyle name="Entrée 2 2 2 2 4 14" xfId="12651"/>
    <cellStyle name="Entrée 2 2 2 2 4 15" xfId="32952"/>
    <cellStyle name="Entrée 2 2 2 2 4 16" xfId="34628"/>
    <cellStyle name="Entrée 2 2 2 2 4 17" xfId="34815"/>
    <cellStyle name="Entrée 2 2 2 2 4 2" xfId="805"/>
    <cellStyle name="Entrée 2 2 2 2 4 2 10" xfId="12652"/>
    <cellStyle name="Entrée 2 2 2 2 4 2 11" xfId="33028"/>
    <cellStyle name="Entrée 2 2 2 2 4 2 12" xfId="34687"/>
    <cellStyle name="Entrée 2 2 2 2 4 2 2" xfId="3336"/>
    <cellStyle name="Entrée 2 2 2 2 4 2 2 2" xfId="4202"/>
    <cellStyle name="Entrée 2 2 2 2 4 2 2 2 2" xfId="12653"/>
    <cellStyle name="Entrée 2 2 2 2 4 2 2 2 3" xfId="12654"/>
    <cellStyle name="Entrée 2 2 2 2 4 2 2 2 4" xfId="12655"/>
    <cellStyle name="Entrée 2 2 2 2 4 2 2 2 5" xfId="12656"/>
    <cellStyle name="Entrée 2 2 2 2 4 2 2 2 6" xfId="12657"/>
    <cellStyle name="Entrée 2 2 2 2 4 2 2 2 7" xfId="12658"/>
    <cellStyle name="Entrée 2 2 2 2 4 2 2 3" xfId="12659"/>
    <cellStyle name="Entrée 2 2 2 2 4 2 2 4" xfId="12660"/>
    <cellStyle name="Entrée 2 2 2 2 4 2 2 5" xfId="12661"/>
    <cellStyle name="Entrée 2 2 2 2 4 2 2 6" xfId="12662"/>
    <cellStyle name="Entrée 2 2 2 2 4 2 3" xfId="2373"/>
    <cellStyle name="Entrée 2 2 2 2 4 2 3 2" xfId="4203"/>
    <cellStyle name="Entrée 2 2 2 2 4 2 3 2 2" xfId="12663"/>
    <cellStyle name="Entrée 2 2 2 2 4 2 3 2 3" xfId="12664"/>
    <cellStyle name="Entrée 2 2 2 2 4 2 3 2 4" xfId="12665"/>
    <cellStyle name="Entrée 2 2 2 2 4 2 3 2 5" xfId="12666"/>
    <cellStyle name="Entrée 2 2 2 2 4 2 3 2 6" xfId="12667"/>
    <cellStyle name="Entrée 2 2 2 2 4 2 3 2 7" xfId="12668"/>
    <cellStyle name="Entrée 2 2 2 2 4 2 3 3" xfId="12669"/>
    <cellStyle name="Entrée 2 2 2 2 4 2 3 4" xfId="12670"/>
    <cellStyle name="Entrée 2 2 2 2 4 2 3 5" xfId="12671"/>
    <cellStyle name="Entrée 2 2 2 2 4 2 3 6" xfId="12672"/>
    <cellStyle name="Entrée 2 2 2 2 4 2 4" xfId="4204"/>
    <cellStyle name="Entrée 2 2 2 2 4 2 4 2" xfId="12673"/>
    <cellStyle name="Entrée 2 2 2 2 4 2 4 3" xfId="12674"/>
    <cellStyle name="Entrée 2 2 2 2 4 2 4 4" xfId="12675"/>
    <cellStyle name="Entrée 2 2 2 2 4 2 4 5" xfId="12676"/>
    <cellStyle name="Entrée 2 2 2 2 4 2 4 6" xfId="12677"/>
    <cellStyle name="Entrée 2 2 2 2 4 2 4 7" xfId="12678"/>
    <cellStyle name="Entrée 2 2 2 2 4 2 5" xfId="4205"/>
    <cellStyle name="Entrée 2 2 2 2 4 2 5 2" xfId="12679"/>
    <cellStyle name="Entrée 2 2 2 2 4 2 5 3" xfId="12680"/>
    <cellStyle name="Entrée 2 2 2 2 4 2 5 4" xfId="12681"/>
    <cellStyle name="Entrée 2 2 2 2 4 2 5 5" xfId="12682"/>
    <cellStyle name="Entrée 2 2 2 2 4 2 5 6" xfId="12683"/>
    <cellStyle name="Entrée 2 2 2 2 4 2 5 7" xfId="12684"/>
    <cellStyle name="Entrée 2 2 2 2 4 2 6" xfId="12685"/>
    <cellStyle name="Entrée 2 2 2 2 4 2 7" xfId="12686"/>
    <cellStyle name="Entrée 2 2 2 2 4 2 8" xfId="12687"/>
    <cellStyle name="Entrée 2 2 2 2 4 2 9" xfId="12688"/>
    <cellStyle name="Entrée 2 2 2 2 4 3" xfId="806"/>
    <cellStyle name="Entrée 2 2 2 2 4 3 10" xfId="12689"/>
    <cellStyle name="Entrée 2 2 2 2 4 3 2" xfId="3603"/>
    <cellStyle name="Entrée 2 2 2 2 4 3 2 2" xfId="4206"/>
    <cellStyle name="Entrée 2 2 2 2 4 3 2 2 2" xfId="12690"/>
    <cellStyle name="Entrée 2 2 2 2 4 3 2 2 3" xfId="12691"/>
    <cellStyle name="Entrée 2 2 2 2 4 3 2 2 4" xfId="12692"/>
    <cellStyle name="Entrée 2 2 2 2 4 3 2 2 5" xfId="12693"/>
    <cellStyle name="Entrée 2 2 2 2 4 3 2 2 6" xfId="12694"/>
    <cellStyle name="Entrée 2 2 2 2 4 3 2 2 7" xfId="12695"/>
    <cellStyle name="Entrée 2 2 2 2 4 3 2 3" xfId="12696"/>
    <cellStyle name="Entrée 2 2 2 2 4 3 2 4" xfId="12697"/>
    <cellStyle name="Entrée 2 2 2 2 4 3 2 5" xfId="12698"/>
    <cellStyle name="Entrée 2 2 2 2 4 3 2 6" xfId="12699"/>
    <cellStyle name="Entrée 2 2 2 2 4 3 3" xfId="2374"/>
    <cellStyle name="Entrée 2 2 2 2 4 3 3 2" xfId="4207"/>
    <cellStyle name="Entrée 2 2 2 2 4 3 3 2 2" xfId="12700"/>
    <cellStyle name="Entrée 2 2 2 2 4 3 3 2 3" xfId="12701"/>
    <cellStyle name="Entrée 2 2 2 2 4 3 3 2 4" xfId="12702"/>
    <cellStyle name="Entrée 2 2 2 2 4 3 3 2 5" xfId="12703"/>
    <cellStyle name="Entrée 2 2 2 2 4 3 3 2 6" xfId="12704"/>
    <cellStyle name="Entrée 2 2 2 2 4 3 3 2 7" xfId="12705"/>
    <cellStyle name="Entrée 2 2 2 2 4 3 3 3" xfId="12706"/>
    <cellStyle name="Entrée 2 2 2 2 4 3 3 4" xfId="12707"/>
    <cellStyle name="Entrée 2 2 2 2 4 3 3 5" xfId="12708"/>
    <cellStyle name="Entrée 2 2 2 2 4 3 3 6" xfId="12709"/>
    <cellStyle name="Entrée 2 2 2 2 4 3 4" xfId="4208"/>
    <cellStyle name="Entrée 2 2 2 2 4 3 4 2" xfId="12710"/>
    <cellStyle name="Entrée 2 2 2 2 4 3 4 3" xfId="12711"/>
    <cellStyle name="Entrée 2 2 2 2 4 3 4 4" xfId="12712"/>
    <cellStyle name="Entrée 2 2 2 2 4 3 4 5" xfId="12713"/>
    <cellStyle name="Entrée 2 2 2 2 4 3 4 6" xfId="12714"/>
    <cellStyle name="Entrée 2 2 2 2 4 3 4 7" xfId="12715"/>
    <cellStyle name="Entrée 2 2 2 2 4 3 5" xfId="4209"/>
    <cellStyle name="Entrée 2 2 2 2 4 3 5 2" xfId="12716"/>
    <cellStyle name="Entrée 2 2 2 2 4 3 5 3" xfId="12717"/>
    <cellStyle name="Entrée 2 2 2 2 4 3 5 4" xfId="12718"/>
    <cellStyle name="Entrée 2 2 2 2 4 3 5 5" xfId="12719"/>
    <cellStyle name="Entrée 2 2 2 2 4 3 5 6" xfId="12720"/>
    <cellStyle name="Entrée 2 2 2 2 4 3 5 7" xfId="12721"/>
    <cellStyle name="Entrée 2 2 2 2 4 3 6" xfId="12722"/>
    <cellStyle name="Entrée 2 2 2 2 4 3 7" xfId="12723"/>
    <cellStyle name="Entrée 2 2 2 2 4 3 8" xfId="12724"/>
    <cellStyle name="Entrée 2 2 2 2 4 3 9" xfId="12725"/>
    <cellStyle name="Entrée 2 2 2 2 4 4" xfId="2788"/>
    <cellStyle name="Entrée 2 2 2 2 4 4 2" xfId="4210"/>
    <cellStyle name="Entrée 2 2 2 2 4 4 2 2" xfId="12726"/>
    <cellStyle name="Entrée 2 2 2 2 4 4 2 3" xfId="12727"/>
    <cellStyle name="Entrée 2 2 2 2 4 4 2 4" xfId="12728"/>
    <cellStyle name="Entrée 2 2 2 2 4 4 2 5" xfId="12729"/>
    <cellStyle name="Entrée 2 2 2 2 4 4 2 6" xfId="12730"/>
    <cellStyle name="Entrée 2 2 2 2 4 4 2 7" xfId="12731"/>
    <cellStyle name="Entrée 2 2 2 2 4 4 3" xfId="12732"/>
    <cellStyle name="Entrée 2 2 2 2 4 4 4" xfId="12733"/>
    <cellStyle name="Entrée 2 2 2 2 4 4 5" xfId="12734"/>
    <cellStyle name="Entrée 2 2 2 2 4 4 6" xfId="12735"/>
    <cellStyle name="Entrée 2 2 2 2 4 5" xfId="1644"/>
    <cellStyle name="Entrée 2 2 2 2 4 5 2" xfId="4211"/>
    <cellStyle name="Entrée 2 2 2 2 4 5 2 2" xfId="12736"/>
    <cellStyle name="Entrée 2 2 2 2 4 5 2 3" xfId="12737"/>
    <cellStyle name="Entrée 2 2 2 2 4 5 2 4" xfId="12738"/>
    <cellStyle name="Entrée 2 2 2 2 4 5 2 5" xfId="12739"/>
    <cellStyle name="Entrée 2 2 2 2 4 5 2 6" xfId="12740"/>
    <cellStyle name="Entrée 2 2 2 2 4 5 2 7" xfId="12741"/>
    <cellStyle name="Entrée 2 2 2 2 4 5 3" xfId="12742"/>
    <cellStyle name="Entrée 2 2 2 2 4 5 4" xfId="12743"/>
    <cellStyle name="Entrée 2 2 2 2 4 5 5" xfId="12744"/>
    <cellStyle name="Entrée 2 2 2 2 4 5 6" xfId="12745"/>
    <cellStyle name="Entrée 2 2 2 2 4 6" xfId="4212"/>
    <cellStyle name="Entrée 2 2 2 2 4 6 2" xfId="12746"/>
    <cellStyle name="Entrée 2 2 2 2 4 6 3" xfId="12747"/>
    <cellStyle name="Entrée 2 2 2 2 4 6 4" xfId="12748"/>
    <cellStyle name="Entrée 2 2 2 2 4 6 5" xfId="12749"/>
    <cellStyle name="Entrée 2 2 2 2 4 6 6" xfId="12750"/>
    <cellStyle name="Entrée 2 2 2 2 4 6 7" xfId="12751"/>
    <cellStyle name="Entrée 2 2 2 2 4 7" xfId="4213"/>
    <cellStyle name="Entrée 2 2 2 2 4 7 2" xfId="12752"/>
    <cellStyle name="Entrée 2 2 2 2 4 7 3" xfId="12753"/>
    <cellStyle name="Entrée 2 2 2 2 4 7 4" xfId="12754"/>
    <cellStyle name="Entrée 2 2 2 2 4 7 5" xfId="12755"/>
    <cellStyle name="Entrée 2 2 2 2 4 7 6" xfId="12756"/>
    <cellStyle name="Entrée 2 2 2 2 4 7 7" xfId="12757"/>
    <cellStyle name="Entrée 2 2 2 2 4 8" xfId="4214"/>
    <cellStyle name="Entrée 2 2 2 2 4 8 2" xfId="12758"/>
    <cellStyle name="Entrée 2 2 2 2 4 8 3" xfId="12759"/>
    <cellStyle name="Entrée 2 2 2 2 4 8 4" xfId="12760"/>
    <cellStyle name="Entrée 2 2 2 2 4 8 5" xfId="12761"/>
    <cellStyle name="Entrée 2 2 2 2 4 8 6" xfId="12762"/>
    <cellStyle name="Entrée 2 2 2 2 4 8 7" xfId="12763"/>
    <cellStyle name="Entrée 2 2 2 2 4 9" xfId="12764"/>
    <cellStyle name="Entrée 2 2 2 2 5" xfId="127"/>
    <cellStyle name="Entrée 2 2 2 2 5 10" xfId="12765"/>
    <cellStyle name="Entrée 2 2 2 2 5 11" xfId="12766"/>
    <cellStyle name="Entrée 2 2 2 2 5 12" xfId="12767"/>
    <cellStyle name="Entrée 2 2 2 2 5 13" xfId="12768"/>
    <cellStyle name="Entrée 2 2 2 2 5 14" xfId="12769"/>
    <cellStyle name="Entrée 2 2 2 2 5 15" xfId="32971"/>
    <cellStyle name="Entrée 2 2 2 2 5 16" xfId="34647"/>
    <cellStyle name="Entrée 2 2 2 2 5 17" xfId="34816"/>
    <cellStyle name="Entrée 2 2 2 2 5 2" xfId="807"/>
    <cellStyle name="Entrée 2 2 2 2 5 2 10" xfId="12770"/>
    <cellStyle name="Entrée 2 2 2 2 5 2 2" xfId="3337"/>
    <cellStyle name="Entrée 2 2 2 2 5 2 2 2" xfId="4215"/>
    <cellStyle name="Entrée 2 2 2 2 5 2 2 2 2" xfId="12771"/>
    <cellStyle name="Entrée 2 2 2 2 5 2 2 2 3" xfId="12772"/>
    <cellStyle name="Entrée 2 2 2 2 5 2 2 2 4" xfId="12773"/>
    <cellStyle name="Entrée 2 2 2 2 5 2 2 2 5" xfId="12774"/>
    <cellStyle name="Entrée 2 2 2 2 5 2 2 2 6" xfId="12775"/>
    <cellStyle name="Entrée 2 2 2 2 5 2 2 2 7" xfId="12776"/>
    <cellStyle name="Entrée 2 2 2 2 5 2 2 3" xfId="12777"/>
    <cellStyle name="Entrée 2 2 2 2 5 2 2 4" xfId="12778"/>
    <cellStyle name="Entrée 2 2 2 2 5 2 2 5" xfId="12779"/>
    <cellStyle name="Entrée 2 2 2 2 5 2 2 6" xfId="12780"/>
    <cellStyle name="Entrée 2 2 2 2 5 2 3" xfId="2375"/>
    <cellStyle name="Entrée 2 2 2 2 5 2 3 2" xfId="4216"/>
    <cellStyle name="Entrée 2 2 2 2 5 2 3 2 2" xfId="12781"/>
    <cellStyle name="Entrée 2 2 2 2 5 2 3 2 3" xfId="12782"/>
    <cellStyle name="Entrée 2 2 2 2 5 2 3 2 4" xfId="12783"/>
    <cellStyle name="Entrée 2 2 2 2 5 2 3 2 5" xfId="12784"/>
    <cellStyle name="Entrée 2 2 2 2 5 2 3 2 6" xfId="12785"/>
    <cellStyle name="Entrée 2 2 2 2 5 2 3 2 7" xfId="12786"/>
    <cellStyle name="Entrée 2 2 2 2 5 2 3 3" xfId="12787"/>
    <cellStyle name="Entrée 2 2 2 2 5 2 3 4" xfId="12788"/>
    <cellStyle name="Entrée 2 2 2 2 5 2 3 5" xfId="12789"/>
    <cellStyle name="Entrée 2 2 2 2 5 2 3 6" xfId="12790"/>
    <cellStyle name="Entrée 2 2 2 2 5 2 4" xfId="4217"/>
    <cellStyle name="Entrée 2 2 2 2 5 2 4 2" xfId="12791"/>
    <cellStyle name="Entrée 2 2 2 2 5 2 4 3" xfId="12792"/>
    <cellStyle name="Entrée 2 2 2 2 5 2 4 4" xfId="12793"/>
    <cellStyle name="Entrée 2 2 2 2 5 2 4 5" xfId="12794"/>
    <cellStyle name="Entrée 2 2 2 2 5 2 4 6" xfId="12795"/>
    <cellStyle name="Entrée 2 2 2 2 5 2 4 7" xfId="12796"/>
    <cellStyle name="Entrée 2 2 2 2 5 2 5" xfId="4218"/>
    <cellStyle name="Entrée 2 2 2 2 5 2 5 2" xfId="12797"/>
    <cellStyle name="Entrée 2 2 2 2 5 2 5 3" xfId="12798"/>
    <cellStyle name="Entrée 2 2 2 2 5 2 5 4" xfId="12799"/>
    <cellStyle name="Entrée 2 2 2 2 5 2 5 5" xfId="12800"/>
    <cellStyle name="Entrée 2 2 2 2 5 2 5 6" xfId="12801"/>
    <cellStyle name="Entrée 2 2 2 2 5 2 5 7" xfId="12802"/>
    <cellStyle name="Entrée 2 2 2 2 5 2 6" xfId="12803"/>
    <cellStyle name="Entrée 2 2 2 2 5 2 7" xfId="12804"/>
    <cellStyle name="Entrée 2 2 2 2 5 2 8" xfId="12805"/>
    <cellStyle name="Entrée 2 2 2 2 5 2 9" xfId="12806"/>
    <cellStyle name="Entrée 2 2 2 2 5 3" xfId="808"/>
    <cellStyle name="Entrée 2 2 2 2 5 3 10" xfId="12807"/>
    <cellStyle name="Entrée 2 2 2 2 5 3 2" xfId="3604"/>
    <cellStyle name="Entrée 2 2 2 2 5 3 2 2" xfId="4219"/>
    <cellStyle name="Entrée 2 2 2 2 5 3 2 2 2" xfId="12808"/>
    <cellStyle name="Entrée 2 2 2 2 5 3 2 2 3" xfId="12809"/>
    <cellStyle name="Entrée 2 2 2 2 5 3 2 2 4" xfId="12810"/>
    <cellStyle name="Entrée 2 2 2 2 5 3 2 2 5" xfId="12811"/>
    <cellStyle name="Entrée 2 2 2 2 5 3 2 2 6" xfId="12812"/>
    <cellStyle name="Entrée 2 2 2 2 5 3 2 2 7" xfId="12813"/>
    <cellStyle name="Entrée 2 2 2 2 5 3 2 3" xfId="12814"/>
    <cellStyle name="Entrée 2 2 2 2 5 3 2 4" xfId="12815"/>
    <cellStyle name="Entrée 2 2 2 2 5 3 2 5" xfId="12816"/>
    <cellStyle name="Entrée 2 2 2 2 5 3 2 6" xfId="12817"/>
    <cellStyle name="Entrée 2 2 2 2 5 3 3" xfId="2376"/>
    <cellStyle name="Entrée 2 2 2 2 5 3 3 2" xfId="4220"/>
    <cellStyle name="Entrée 2 2 2 2 5 3 3 2 2" xfId="12818"/>
    <cellStyle name="Entrée 2 2 2 2 5 3 3 2 3" xfId="12819"/>
    <cellStyle name="Entrée 2 2 2 2 5 3 3 2 4" xfId="12820"/>
    <cellStyle name="Entrée 2 2 2 2 5 3 3 2 5" xfId="12821"/>
    <cellStyle name="Entrée 2 2 2 2 5 3 3 2 6" xfId="12822"/>
    <cellStyle name="Entrée 2 2 2 2 5 3 3 2 7" xfId="12823"/>
    <cellStyle name="Entrée 2 2 2 2 5 3 3 3" xfId="12824"/>
    <cellStyle name="Entrée 2 2 2 2 5 3 3 4" xfId="12825"/>
    <cellStyle name="Entrée 2 2 2 2 5 3 3 5" xfId="12826"/>
    <cellStyle name="Entrée 2 2 2 2 5 3 3 6" xfId="12827"/>
    <cellStyle name="Entrée 2 2 2 2 5 3 4" xfId="4221"/>
    <cellStyle name="Entrée 2 2 2 2 5 3 4 2" xfId="12828"/>
    <cellStyle name="Entrée 2 2 2 2 5 3 4 3" xfId="12829"/>
    <cellStyle name="Entrée 2 2 2 2 5 3 4 4" xfId="12830"/>
    <cellStyle name="Entrée 2 2 2 2 5 3 4 5" xfId="12831"/>
    <cellStyle name="Entrée 2 2 2 2 5 3 4 6" xfId="12832"/>
    <cellStyle name="Entrée 2 2 2 2 5 3 4 7" xfId="12833"/>
    <cellStyle name="Entrée 2 2 2 2 5 3 5" xfId="4222"/>
    <cellStyle name="Entrée 2 2 2 2 5 3 5 2" xfId="12834"/>
    <cellStyle name="Entrée 2 2 2 2 5 3 5 3" xfId="12835"/>
    <cellStyle name="Entrée 2 2 2 2 5 3 5 4" xfId="12836"/>
    <cellStyle name="Entrée 2 2 2 2 5 3 5 5" xfId="12837"/>
    <cellStyle name="Entrée 2 2 2 2 5 3 5 6" xfId="12838"/>
    <cellStyle name="Entrée 2 2 2 2 5 3 5 7" xfId="12839"/>
    <cellStyle name="Entrée 2 2 2 2 5 3 6" xfId="12840"/>
    <cellStyle name="Entrée 2 2 2 2 5 3 7" xfId="12841"/>
    <cellStyle name="Entrée 2 2 2 2 5 3 8" xfId="12842"/>
    <cellStyle name="Entrée 2 2 2 2 5 3 9" xfId="12843"/>
    <cellStyle name="Entrée 2 2 2 2 5 4" xfId="2789"/>
    <cellStyle name="Entrée 2 2 2 2 5 4 2" xfId="4223"/>
    <cellStyle name="Entrée 2 2 2 2 5 4 2 2" xfId="12844"/>
    <cellStyle name="Entrée 2 2 2 2 5 4 2 3" xfId="12845"/>
    <cellStyle name="Entrée 2 2 2 2 5 4 2 4" xfId="12846"/>
    <cellStyle name="Entrée 2 2 2 2 5 4 2 5" xfId="12847"/>
    <cellStyle name="Entrée 2 2 2 2 5 4 2 6" xfId="12848"/>
    <cellStyle name="Entrée 2 2 2 2 5 4 2 7" xfId="12849"/>
    <cellStyle name="Entrée 2 2 2 2 5 4 3" xfId="12850"/>
    <cellStyle name="Entrée 2 2 2 2 5 4 4" xfId="12851"/>
    <cellStyle name="Entrée 2 2 2 2 5 4 5" xfId="12852"/>
    <cellStyle name="Entrée 2 2 2 2 5 4 6" xfId="12853"/>
    <cellStyle name="Entrée 2 2 2 2 5 5" xfId="1645"/>
    <cellStyle name="Entrée 2 2 2 2 5 5 2" xfId="4224"/>
    <cellStyle name="Entrée 2 2 2 2 5 5 2 2" xfId="12854"/>
    <cellStyle name="Entrée 2 2 2 2 5 5 2 3" xfId="12855"/>
    <cellStyle name="Entrée 2 2 2 2 5 5 2 4" xfId="12856"/>
    <cellStyle name="Entrée 2 2 2 2 5 5 2 5" xfId="12857"/>
    <cellStyle name="Entrée 2 2 2 2 5 5 2 6" xfId="12858"/>
    <cellStyle name="Entrée 2 2 2 2 5 5 2 7" xfId="12859"/>
    <cellStyle name="Entrée 2 2 2 2 5 5 3" xfId="12860"/>
    <cellStyle name="Entrée 2 2 2 2 5 5 4" xfId="12861"/>
    <cellStyle name="Entrée 2 2 2 2 5 5 5" xfId="12862"/>
    <cellStyle name="Entrée 2 2 2 2 5 5 6" xfId="12863"/>
    <cellStyle name="Entrée 2 2 2 2 5 6" xfId="4225"/>
    <cellStyle name="Entrée 2 2 2 2 5 6 2" xfId="12864"/>
    <cellStyle name="Entrée 2 2 2 2 5 6 3" xfId="12865"/>
    <cellStyle name="Entrée 2 2 2 2 5 6 4" xfId="12866"/>
    <cellStyle name="Entrée 2 2 2 2 5 6 5" xfId="12867"/>
    <cellStyle name="Entrée 2 2 2 2 5 6 6" xfId="12868"/>
    <cellStyle name="Entrée 2 2 2 2 5 6 7" xfId="12869"/>
    <cellStyle name="Entrée 2 2 2 2 5 7" xfId="4226"/>
    <cellStyle name="Entrée 2 2 2 2 5 7 2" xfId="12870"/>
    <cellStyle name="Entrée 2 2 2 2 5 7 3" xfId="12871"/>
    <cellStyle name="Entrée 2 2 2 2 5 7 4" xfId="12872"/>
    <cellStyle name="Entrée 2 2 2 2 5 7 5" xfId="12873"/>
    <cellStyle name="Entrée 2 2 2 2 5 7 6" xfId="12874"/>
    <cellStyle name="Entrée 2 2 2 2 5 7 7" xfId="12875"/>
    <cellStyle name="Entrée 2 2 2 2 5 8" xfId="4227"/>
    <cellStyle name="Entrée 2 2 2 2 5 8 2" xfId="12876"/>
    <cellStyle name="Entrée 2 2 2 2 5 8 3" xfId="12877"/>
    <cellStyle name="Entrée 2 2 2 2 5 8 4" xfId="12878"/>
    <cellStyle name="Entrée 2 2 2 2 5 8 5" xfId="12879"/>
    <cellStyle name="Entrée 2 2 2 2 5 8 6" xfId="12880"/>
    <cellStyle name="Entrée 2 2 2 2 5 8 7" xfId="12881"/>
    <cellStyle name="Entrée 2 2 2 2 5 9" xfId="12882"/>
    <cellStyle name="Entrée 2 2 2 2 6" xfId="809"/>
    <cellStyle name="Entrée 2 2 2 2 6 10" xfId="12883"/>
    <cellStyle name="Entrée 2 2 2 2 6 2" xfId="3148"/>
    <cellStyle name="Entrée 2 2 2 2 6 2 2" xfId="4228"/>
    <cellStyle name="Entrée 2 2 2 2 6 2 2 2" xfId="12884"/>
    <cellStyle name="Entrée 2 2 2 2 6 2 2 3" xfId="12885"/>
    <cellStyle name="Entrée 2 2 2 2 6 2 2 4" xfId="12886"/>
    <cellStyle name="Entrée 2 2 2 2 6 2 2 5" xfId="12887"/>
    <cellStyle name="Entrée 2 2 2 2 6 2 2 6" xfId="12888"/>
    <cellStyle name="Entrée 2 2 2 2 6 2 2 7" xfId="12889"/>
    <cellStyle name="Entrée 2 2 2 2 6 2 3" xfId="12890"/>
    <cellStyle name="Entrée 2 2 2 2 6 2 4" xfId="12891"/>
    <cellStyle name="Entrée 2 2 2 2 6 2 5" xfId="12892"/>
    <cellStyle name="Entrée 2 2 2 2 6 2 6" xfId="12893"/>
    <cellStyle name="Entrée 2 2 2 2 6 3" xfId="2377"/>
    <cellStyle name="Entrée 2 2 2 2 6 3 2" xfId="4229"/>
    <cellStyle name="Entrée 2 2 2 2 6 3 2 2" xfId="12894"/>
    <cellStyle name="Entrée 2 2 2 2 6 3 2 3" xfId="12895"/>
    <cellStyle name="Entrée 2 2 2 2 6 3 2 4" xfId="12896"/>
    <cellStyle name="Entrée 2 2 2 2 6 3 2 5" xfId="12897"/>
    <cellStyle name="Entrée 2 2 2 2 6 3 2 6" xfId="12898"/>
    <cellStyle name="Entrée 2 2 2 2 6 3 2 7" xfId="12899"/>
    <cellStyle name="Entrée 2 2 2 2 6 3 3" xfId="12900"/>
    <cellStyle name="Entrée 2 2 2 2 6 3 4" xfId="12901"/>
    <cellStyle name="Entrée 2 2 2 2 6 3 5" xfId="12902"/>
    <cellStyle name="Entrée 2 2 2 2 6 3 6" xfId="12903"/>
    <cellStyle name="Entrée 2 2 2 2 6 4" xfId="4230"/>
    <cellStyle name="Entrée 2 2 2 2 6 4 2" xfId="12904"/>
    <cellStyle name="Entrée 2 2 2 2 6 4 3" xfId="12905"/>
    <cellStyle name="Entrée 2 2 2 2 6 4 4" xfId="12906"/>
    <cellStyle name="Entrée 2 2 2 2 6 4 5" xfId="12907"/>
    <cellStyle name="Entrée 2 2 2 2 6 4 6" xfId="12908"/>
    <cellStyle name="Entrée 2 2 2 2 6 4 7" xfId="12909"/>
    <cellStyle name="Entrée 2 2 2 2 6 5" xfId="4231"/>
    <cellStyle name="Entrée 2 2 2 2 6 5 2" xfId="12910"/>
    <cellStyle name="Entrée 2 2 2 2 6 5 3" xfId="12911"/>
    <cellStyle name="Entrée 2 2 2 2 6 5 4" xfId="12912"/>
    <cellStyle name="Entrée 2 2 2 2 6 5 5" xfId="12913"/>
    <cellStyle name="Entrée 2 2 2 2 6 5 6" xfId="12914"/>
    <cellStyle name="Entrée 2 2 2 2 6 5 7" xfId="12915"/>
    <cellStyle name="Entrée 2 2 2 2 6 6" xfId="12916"/>
    <cellStyle name="Entrée 2 2 2 2 6 7" xfId="12917"/>
    <cellStyle name="Entrée 2 2 2 2 6 8" xfId="12918"/>
    <cellStyle name="Entrée 2 2 2 2 6 9" xfId="12919"/>
    <cellStyle name="Entrée 2 2 2 2 7" xfId="2601"/>
    <cellStyle name="Entrée 2 2 2 2 7 2" xfId="12920"/>
    <cellStyle name="Entrée 2 2 2 2 7 3" xfId="12921"/>
    <cellStyle name="Entrée 2 2 2 2 7 4" xfId="12922"/>
    <cellStyle name="Entrée 2 2 2 2 7 5" xfId="12923"/>
    <cellStyle name="Entrée 2 2 2 2 7 6" xfId="12924"/>
    <cellStyle name="Entrée 2 2 2 2 7 7" xfId="12925"/>
    <cellStyle name="Entrée 2 2 2 2 7 8" xfId="12926"/>
    <cellStyle name="Entrée 2 2 2 2 7 9" xfId="12927"/>
    <cellStyle name="Entrée 2 2 2 2 8" xfId="1456"/>
    <cellStyle name="Entrée 2 2 2 2 8 2" xfId="12928"/>
    <cellStyle name="Entrée 2 2 2 2 8 3" xfId="12929"/>
    <cellStyle name="Entrée 2 2 2 2 8 4" xfId="12930"/>
    <cellStyle name="Entrée 2 2 2 2 8 5" xfId="12931"/>
    <cellStyle name="Entrée 2 2 2 2 8 6" xfId="12932"/>
    <cellStyle name="Entrée 2 2 2 2 8 7" xfId="12933"/>
    <cellStyle name="Entrée 2 2 2 2 8 8" xfId="12934"/>
    <cellStyle name="Entrée 2 2 2 2 9" xfId="4232"/>
    <cellStyle name="Entrée 2 2 2 2 9 2" xfId="12935"/>
    <cellStyle name="Entrée 2 2 2 2 9 3" xfId="12936"/>
    <cellStyle name="Entrée 2 2 2 2 9 4" xfId="12937"/>
    <cellStyle name="Entrée 2 2 2 2 9 5" xfId="12938"/>
    <cellStyle name="Entrée 2 2 2 2 9 6" xfId="12939"/>
    <cellStyle name="Entrée 2 2 2 2 9 7" xfId="12940"/>
    <cellStyle name="Entrée 2 2 2 3" xfId="810"/>
    <cellStyle name="Entrée 2 2 2 3 10" xfId="12941"/>
    <cellStyle name="Entrée 2 2 2 3 2" xfId="3058"/>
    <cellStyle name="Entrée 2 2 2 3 2 2" xfId="4233"/>
    <cellStyle name="Entrée 2 2 2 3 2 2 2" xfId="12942"/>
    <cellStyle name="Entrée 2 2 2 3 2 2 3" xfId="12943"/>
    <cellStyle name="Entrée 2 2 2 3 2 2 4" xfId="12944"/>
    <cellStyle name="Entrée 2 2 2 3 2 2 5" xfId="12945"/>
    <cellStyle name="Entrée 2 2 2 3 2 2 6" xfId="12946"/>
    <cellStyle name="Entrée 2 2 2 3 2 2 7" xfId="12947"/>
    <cellStyle name="Entrée 2 2 2 3 2 3" xfId="12948"/>
    <cellStyle name="Entrée 2 2 2 3 2 4" xfId="12949"/>
    <cellStyle name="Entrée 2 2 2 3 2 5" xfId="12950"/>
    <cellStyle name="Entrée 2 2 2 3 2 6" xfId="12951"/>
    <cellStyle name="Entrée 2 2 2 3 3" xfId="2378"/>
    <cellStyle name="Entrée 2 2 2 3 3 2" xfId="4234"/>
    <cellStyle name="Entrée 2 2 2 3 3 2 2" xfId="12952"/>
    <cellStyle name="Entrée 2 2 2 3 3 2 3" xfId="12953"/>
    <cellStyle name="Entrée 2 2 2 3 3 2 4" xfId="12954"/>
    <cellStyle name="Entrée 2 2 2 3 3 2 5" xfId="12955"/>
    <cellStyle name="Entrée 2 2 2 3 3 2 6" xfId="12956"/>
    <cellStyle name="Entrée 2 2 2 3 3 2 7" xfId="12957"/>
    <cellStyle name="Entrée 2 2 2 3 3 3" xfId="12958"/>
    <cellStyle name="Entrée 2 2 2 3 3 4" xfId="12959"/>
    <cellStyle name="Entrée 2 2 2 3 3 5" xfId="12960"/>
    <cellStyle name="Entrée 2 2 2 3 3 6" xfId="12961"/>
    <cellStyle name="Entrée 2 2 2 3 4" xfId="4235"/>
    <cellStyle name="Entrée 2 2 2 3 4 2" xfId="12962"/>
    <cellStyle name="Entrée 2 2 2 3 4 3" xfId="12963"/>
    <cellStyle name="Entrée 2 2 2 3 4 4" xfId="12964"/>
    <cellStyle name="Entrée 2 2 2 3 4 5" xfId="12965"/>
    <cellStyle name="Entrée 2 2 2 3 4 6" xfId="12966"/>
    <cellStyle name="Entrée 2 2 2 3 4 7" xfId="12967"/>
    <cellStyle name="Entrée 2 2 2 3 5" xfId="4236"/>
    <cellStyle name="Entrée 2 2 2 3 5 2" xfId="12968"/>
    <cellStyle name="Entrée 2 2 2 3 5 3" xfId="12969"/>
    <cellStyle name="Entrée 2 2 2 3 5 4" xfId="12970"/>
    <cellStyle name="Entrée 2 2 2 3 5 5" xfId="12971"/>
    <cellStyle name="Entrée 2 2 2 3 5 6" xfId="12972"/>
    <cellStyle name="Entrée 2 2 2 3 5 7" xfId="12973"/>
    <cellStyle name="Entrée 2 2 2 3 6" xfId="12974"/>
    <cellStyle name="Entrée 2 2 2 3 7" xfId="12975"/>
    <cellStyle name="Entrée 2 2 2 3 8" xfId="12976"/>
    <cellStyle name="Entrée 2 2 2 3 9" xfId="12977"/>
    <cellStyle name="Entrée 2 2 2 4" xfId="2511"/>
    <cellStyle name="Entrée 2 2 2 4 2" xfId="12978"/>
    <cellStyle name="Entrée 2 2 2 4 3" xfId="12979"/>
    <cellStyle name="Entrée 2 2 2 4 4" xfId="12980"/>
    <cellStyle name="Entrée 2 2 2 4 5" xfId="12981"/>
    <cellStyle name="Entrée 2 2 2 4 6" xfId="12982"/>
    <cellStyle name="Entrée 2 2 2 4 7" xfId="12983"/>
    <cellStyle name="Entrée 2 2 2 4 8" xfId="12984"/>
    <cellStyle name="Entrée 2 2 2 4 9" xfId="12985"/>
    <cellStyle name="Entrée 2 2 2 5" xfId="1366"/>
    <cellStyle name="Entrée 2 2 2 5 2" xfId="12986"/>
    <cellStyle name="Entrée 2 2 2 5 3" xfId="12987"/>
    <cellStyle name="Entrée 2 2 2 5 4" xfId="12988"/>
    <cellStyle name="Entrée 2 2 2 5 5" xfId="12989"/>
    <cellStyle name="Entrée 2 2 2 5 6" xfId="12990"/>
    <cellStyle name="Entrée 2 2 2 5 7" xfId="12991"/>
    <cellStyle name="Entrée 2 2 2 5 8" xfId="12992"/>
    <cellStyle name="Entrée 2 2 2 6" xfId="4237"/>
    <cellStyle name="Entrée 2 2 2 6 2" xfId="12993"/>
    <cellStyle name="Entrée 2 2 2 6 3" xfId="12994"/>
    <cellStyle name="Entrée 2 2 2 6 4" xfId="12995"/>
    <cellStyle name="Entrée 2 2 2 6 5" xfId="12996"/>
    <cellStyle name="Entrée 2 2 2 6 6" xfId="12997"/>
    <cellStyle name="Entrée 2 2 2 6 7" xfId="12998"/>
    <cellStyle name="Entrée 2 2 2 7" xfId="12999"/>
    <cellStyle name="Entrée 2 2 2 8" xfId="13000"/>
    <cellStyle name="Entrée 2 2 2 9" xfId="13001"/>
    <cellStyle name="Entrée 2 2 3" xfId="811"/>
    <cellStyle name="Entrée 2 2 3 10" xfId="13002"/>
    <cellStyle name="Entrée 2 2 3 2" xfId="3057"/>
    <cellStyle name="Entrée 2 2 3 2 2" xfId="4238"/>
    <cellStyle name="Entrée 2 2 3 2 2 2" xfId="13003"/>
    <cellStyle name="Entrée 2 2 3 2 2 3" xfId="13004"/>
    <cellStyle name="Entrée 2 2 3 2 2 4" xfId="13005"/>
    <cellStyle name="Entrée 2 2 3 2 2 5" xfId="13006"/>
    <cellStyle name="Entrée 2 2 3 2 2 6" xfId="13007"/>
    <cellStyle name="Entrée 2 2 3 2 2 7" xfId="13008"/>
    <cellStyle name="Entrée 2 2 3 2 3" xfId="13009"/>
    <cellStyle name="Entrée 2 2 3 2 4" xfId="13010"/>
    <cellStyle name="Entrée 2 2 3 2 5" xfId="13011"/>
    <cellStyle name="Entrée 2 2 3 2 6" xfId="13012"/>
    <cellStyle name="Entrée 2 2 3 3" xfId="2379"/>
    <cellStyle name="Entrée 2 2 3 3 2" xfId="4239"/>
    <cellStyle name="Entrée 2 2 3 3 2 2" xfId="13013"/>
    <cellStyle name="Entrée 2 2 3 3 2 3" xfId="13014"/>
    <cellStyle name="Entrée 2 2 3 3 2 4" xfId="13015"/>
    <cellStyle name="Entrée 2 2 3 3 2 5" xfId="13016"/>
    <cellStyle name="Entrée 2 2 3 3 2 6" xfId="13017"/>
    <cellStyle name="Entrée 2 2 3 3 2 7" xfId="13018"/>
    <cellStyle name="Entrée 2 2 3 3 3" xfId="13019"/>
    <cellStyle name="Entrée 2 2 3 3 4" xfId="13020"/>
    <cellStyle name="Entrée 2 2 3 3 5" xfId="13021"/>
    <cellStyle name="Entrée 2 2 3 3 6" xfId="13022"/>
    <cellStyle name="Entrée 2 2 3 4" xfId="4240"/>
    <cellStyle name="Entrée 2 2 3 4 2" xfId="13023"/>
    <cellStyle name="Entrée 2 2 3 4 3" xfId="13024"/>
    <cellStyle name="Entrée 2 2 3 4 4" xfId="13025"/>
    <cellStyle name="Entrée 2 2 3 4 5" xfId="13026"/>
    <cellStyle name="Entrée 2 2 3 4 6" xfId="13027"/>
    <cellStyle name="Entrée 2 2 3 4 7" xfId="13028"/>
    <cellStyle name="Entrée 2 2 3 5" xfId="4241"/>
    <cellStyle name="Entrée 2 2 3 5 2" xfId="13029"/>
    <cellStyle name="Entrée 2 2 3 5 3" xfId="13030"/>
    <cellStyle name="Entrée 2 2 3 5 4" xfId="13031"/>
    <cellStyle name="Entrée 2 2 3 5 5" xfId="13032"/>
    <cellStyle name="Entrée 2 2 3 5 6" xfId="13033"/>
    <cellStyle name="Entrée 2 2 3 5 7" xfId="13034"/>
    <cellStyle name="Entrée 2 2 3 6" xfId="13035"/>
    <cellStyle name="Entrée 2 2 3 7" xfId="13036"/>
    <cellStyle name="Entrée 2 2 3 8" xfId="13037"/>
    <cellStyle name="Entrée 2 2 3 9" xfId="13038"/>
    <cellStyle name="Entrée 2 2 4" xfId="2510"/>
    <cellStyle name="Entrée 2 2 4 2" xfId="13039"/>
    <cellStyle name="Entrée 2 2 4 3" xfId="13040"/>
    <cellStyle name="Entrée 2 2 4 4" xfId="13041"/>
    <cellStyle name="Entrée 2 2 4 5" xfId="13042"/>
    <cellStyle name="Entrée 2 2 4 6" xfId="13043"/>
    <cellStyle name="Entrée 2 2 4 7" xfId="13044"/>
    <cellStyle name="Entrée 2 2 4 8" xfId="13045"/>
    <cellStyle name="Entrée 2 2 4 9" xfId="13046"/>
    <cellStyle name="Entrée 2 2 5" xfId="1365"/>
    <cellStyle name="Entrée 2 2 5 2" xfId="13047"/>
    <cellStyle name="Entrée 2 2 5 3" xfId="13048"/>
    <cellStyle name="Entrée 2 2 5 4" xfId="13049"/>
    <cellStyle name="Entrée 2 2 5 5" xfId="13050"/>
    <cellStyle name="Entrée 2 2 5 6" xfId="13051"/>
    <cellStyle name="Entrée 2 2 5 7" xfId="13052"/>
    <cellStyle name="Entrée 2 2 5 8" xfId="13053"/>
    <cellStyle name="Entrée 2 2 6" xfId="4242"/>
    <cellStyle name="Entrée 2 2 6 2" xfId="13054"/>
    <cellStyle name="Entrée 2 2 6 3" xfId="13055"/>
    <cellStyle name="Entrée 2 2 6 4" xfId="13056"/>
    <cellStyle name="Entrée 2 2 6 5" xfId="13057"/>
    <cellStyle name="Entrée 2 2 6 6" xfId="13058"/>
    <cellStyle name="Entrée 2 2 6 7" xfId="13059"/>
    <cellStyle name="Entrée 2 2 7" xfId="13060"/>
    <cellStyle name="Entrée 2 2 8" xfId="13061"/>
    <cellStyle name="Entrée 2 2 9" xfId="13062"/>
    <cellStyle name="Entrée 2 3" xfId="128"/>
    <cellStyle name="Entrée 2 3 10" xfId="13063"/>
    <cellStyle name="Entrée 2 3 11" xfId="13064"/>
    <cellStyle name="Entrée 2 3 12" xfId="13065"/>
    <cellStyle name="Entrée 2 3 13" xfId="13066"/>
    <cellStyle name="Entrée 2 3 14" xfId="32481"/>
    <cellStyle name="Entrée 2 3 15" xfId="34525"/>
    <cellStyle name="Entrée 2 3 16" xfId="34817"/>
    <cellStyle name="Entrée 2 3 2" xfId="129"/>
    <cellStyle name="Entrée 2 3 2 10" xfId="13067"/>
    <cellStyle name="Entrée 2 3 2 11" xfId="13068"/>
    <cellStyle name="Entrée 2 3 2 12" xfId="13069"/>
    <cellStyle name="Entrée 2 3 2 13" xfId="32482"/>
    <cellStyle name="Entrée 2 3 2 14" xfId="34526"/>
    <cellStyle name="Entrée 2 3 2 15" xfId="34818"/>
    <cellStyle name="Entrée 2 3 2 2" xfId="130"/>
    <cellStyle name="Entrée 2 3 2 2 10" xfId="13070"/>
    <cellStyle name="Entrée 2 3 2 2 11" xfId="13071"/>
    <cellStyle name="Entrée 2 3 2 2 12" xfId="13072"/>
    <cellStyle name="Entrée 2 3 2 2 13" xfId="13073"/>
    <cellStyle name="Entrée 2 3 2 2 14" xfId="13074"/>
    <cellStyle name="Entrée 2 3 2 2 15" xfId="32483"/>
    <cellStyle name="Entrée 2 3 2 2 16" xfId="34527"/>
    <cellStyle name="Entrée 2 3 2 2 17" xfId="34819"/>
    <cellStyle name="Entrée 2 3 2 2 2" xfId="131"/>
    <cellStyle name="Entrée 2 3 2 2 2 10" xfId="13075"/>
    <cellStyle name="Entrée 2 3 2 2 2 11" xfId="13076"/>
    <cellStyle name="Entrée 2 3 2 2 2 12" xfId="13077"/>
    <cellStyle name="Entrée 2 3 2 2 2 13" xfId="13078"/>
    <cellStyle name="Entrée 2 3 2 2 2 14" xfId="13079"/>
    <cellStyle name="Entrée 2 3 2 2 2 15" xfId="32774"/>
    <cellStyle name="Entrée 2 3 2 2 2 16" xfId="34569"/>
    <cellStyle name="Entrée 2 3 2 2 2 17" xfId="34820"/>
    <cellStyle name="Entrée 2 3 2 2 2 2" xfId="812"/>
    <cellStyle name="Entrée 2 3 2 2 2 2 10" xfId="13080"/>
    <cellStyle name="Entrée 2 3 2 2 2 2 11" xfId="33029"/>
    <cellStyle name="Entrée 2 3 2 2 2 2 12" xfId="34688"/>
    <cellStyle name="Entrée 2 3 2 2 2 2 2" xfId="3338"/>
    <cellStyle name="Entrée 2 3 2 2 2 2 2 2" xfId="4243"/>
    <cellStyle name="Entrée 2 3 2 2 2 2 2 2 2" xfId="13081"/>
    <cellStyle name="Entrée 2 3 2 2 2 2 2 2 3" xfId="13082"/>
    <cellStyle name="Entrée 2 3 2 2 2 2 2 2 4" xfId="13083"/>
    <cellStyle name="Entrée 2 3 2 2 2 2 2 2 5" xfId="13084"/>
    <cellStyle name="Entrée 2 3 2 2 2 2 2 2 6" xfId="13085"/>
    <cellStyle name="Entrée 2 3 2 2 2 2 2 2 7" xfId="13086"/>
    <cellStyle name="Entrée 2 3 2 2 2 2 2 3" xfId="13087"/>
    <cellStyle name="Entrée 2 3 2 2 2 2 2 4" xfId="13088"/>
    <cellStyle name="Entrée 2 3 2 2 2 2 2 5" xfId="13089"/>
    <cellStyle name="Entrée 2 3 2 2 2 2 2 6" xfId="13090"/>
    <cellStyle name="Entrée 2 3 2 2 2 2 3" xfId="2380"/>
    <cellStyle name="Entrée 2 3 2 2 2 2 3 2" xfId="4244"/>
    <cellStyle name="Entrée 2 3 2 2 2 2 3 2 2" xfId="13091"/>
    <cellStyle name="Entrée 2 3 2 2 2 2 3 2 3" xfId="13092"/>
    <cellStyle name="Entrée 2 3 2 2 2 2 3 2 4" xfId="13093"/>
    <cellStyle name="Entrée 2 3 2 2 2 2 3 2 5" xfId="13094"/>
    <cellStyle name="Entrée 2 3 2 2 2 2 3 2 6" xfId="13095"/>
    <cellStyle name="Entrée 2 3 2 2 2 2 3 2 7" xfId="13096"/>
    <cellStyle name="Entrée 2 3 2 2 2 2 3 3" xfId="13097"/>
    <cellStyle name="Entrée 2 3 2 2 2 2 3 4" xfId="13098"/>
    <cellStyle name="Entrée 2 3 2 2 2 2 3 5" xfId="13099"/>
    <cellStyle name="Entrée 2 3 2 2 2 2 3 6" xfId="13100"/>
    <cellStyle name="Entrée 2 3 2 2 2 2 4" xfId="4245"/>
    <cellStyle name="Entrée 2 3 2 2 2 2 4 2" xfId="13101"/>
    <cellStyle name="Entrée 2 3 2 2 2 2 4 3" xfId="13102"/>
    <cellStyle name="Entrée 2 3 2 2 2 2 4 4" xfId="13103"/>
    <cellStyle name="Entrée 2 3 2 2 2 2 4 5" xfId="13104"/>
    <cellStyle name="Entrée 2 3 2 2 2 2 4 6" xfId="13105"/>
    <cellStyle name="Entrée 2 3 2 2 2 2 4 7" xfId="13106"/>
    <cellStyle name="Entrée 2 3 2 2 2 2 5" xfId="4246"/>
    <cellStyle name="Entrée 2 3 2 2 2 2 5 2" xfId="13107"/>
    <cellStyle name="Entrée 2 3 2 2 2 2 5 3" xfId="13108"/>
    <cellStyle name="Entrée 2 3 2 2 2 2 5 4" xfId="13109"/>
    <cellStyle name="Entrée 2 3 2 2 2 2 5 5" xfId="13110"/>
    <cellStyle name="Entrée 2 3 2 2 2 2 5 6" xfId="13111"/>
    <cellStyle name="Entrée 2 3 2 2 2 2 5 7" xfId="13112"/>
    <cellStyle name="Entrée 2 3 2 2 2 2 6" xfId="13113"/>
    <cellStyle name="Entrée 2 3 2 2 2 2 7" xfId="13114"/>
    <cellStyle name="Entrée 2 3 2 2 2 2 8" xfId="13115"/>
    <cellStyle name="Entrée 2 3 2 2 2 2 9" xfId="13116"/>
    <cellStyle name="Entrée 2 3 2 2 2 3" xfId="813"/>
    <cellStyle name="Entrée 2 3 2 2 2 3 10" xfId="13117"/>
    <cellStyle name="Entrée 2 3 2 2 2 3 2" xfId="3605"/>
    <cellStyle name="Entrée 2 3 2 2 2 3 2 2" xfId="4247"/>
    <cellStyle name="Entrée 2 3 2 2 2 3 2 2 2" xfId="13118"/>
    <cellStyle name="Entrée 2 3 2 2 2 3 2 2 3" xfId="13119"/>
    <cellStyle name="Entrée 2 3 2 2 2 3 2 2 4" xfId="13120"/>
    <cellStyle name="Entrée 2 3 2 2 2 3 2 2 5" xfId="13121"/>
    <cellStyle name="Entrée 2 3 2 2 2 3 2 2 6" xfId="13122"/>
    <cellStyle name="Entrée 2 3 2 2 2 3 2 2 7" xfId="13123"/>
    <cellStyle name="Entrée 2 3 2 2 2 3 2 3" xfId="13124"/>
    <cellStyle name="Entrée 2 3 2 2 2 3 2 4" xfId="13125"/>
    <cellStyle name="Entrée 2 3 2 2 2 3 2 5" xfId="13126"/>
    <cellStyle name="Entrée 2 3 2 2 2 3 2 6" xfId="13127"/>
    <cellStyle name="Entrée 2 3 2 2 2 3 3" xfId="2381"/>
    <cellStyle name="Entrée 2 3 2 2 2 3 3 2" xfId="4248"/>
    <cellStyle name="Entrée 2 3 2 2 2 3 3 2 2" xfId="13128"/>
    <cellStyle name="Entrée 2 3 2 2 2 3 3 2 3" xfId="13129"/>
    <cellStyle name="Entrée 2 3 2 2 2 3 3 2 4" xfId="13130"/>
    <cellStyle name="Entrée 2 3 2 2 2 3 3 2 5" xfId="13131"/>
    <cellStyle name="Entrée 2 3 2 2 2 3 3 2 6" xfId="13132"/>
    <cellStyle name="Entrée 2 3 2 2 2 3 3 2 7" xfId="13133"/>
    <cellStyle name="Entrée 2 3 2 2 2 3 3 3" xfId="13134"/>
    <cellStyle name="Entrée 2 3 2 2 2 3 3 4" xfId="13135"/>
    <cellStyle name="Entrée 2 3 2 2 2 3 3 5" xfId="13136"/>
    <cellStyle name="Entrée 2 3 2 2 2 3 3 6" xfId="13137"/>
    <cellStyle name="Entrée 2 3 2 2 2 3 4" xfId="4249"/>
    <cellStyle name="Entrée 2 3 2 2 2 3 4 2" xfId="13138"/>
    <cellStyle name="Entrée 2 3 2 2 2 3 4 3" xfId="13139"/>
    <cellStyle name="Entrée 2 3 2 2 2 3 4 4" xfId="13140"/>
    <cellStyle name="Entrée 2 3 2 2 2 3 4 5" xfId="13141"/>
    <cellStyle name="Entrée 2 3 2 2 2 3 4 6" xfId="13142"/>
    <cellStyle name="Entrée 2 3 2 2 2 3 4 7" xfId="13143"/>
    <cellStyle name="Entrée 2 3 2 2 2 3 5" xfId="4250"/>
    <cellStyle name="Entrée 2 3 2 2 2 3 5 2" xfId="13144"/>
    <cellStyle name="Entrée 2 3 2 2 2 3 5 3" xfId="13145"/>
    <cellStyle name="Entrée 2 3 2 2 2 3 5 4" xfId="13146"/>
    <cellStyle name="Entrée 2 3 2 2 2 3 5 5" xfId="13147"/>
    <cellStyle name="Entrée 2 3 2 2 2 3 5 6" xfId="13148"/>
    <cellStyle name="Entrée 2 3 2 2 2 3 5 7" xfId="13149"/>
    <cellStyle name="Entrée 2 3 2 2 2 3 6" xfId="13150"/>
    <cellStyle name="Entrée 2 3 2 2 2 3 7" xfId="13151"/>
    <cellStyle name="Entrée 2 3 2 2 2 3 8" xfId="13152"/>
    <cellStyle name="Entrée 2 3 2 2 2 3 9" xfId="13153"/>
    <cellStyle name="Entrée 2 3 2 2 2 4" xfId="2790"/>
    <cellStyle name="Entrée 2 3 2 2 2 4 2" xfId="4251"/>
    <cellStyle name="Entrée 2 3 2 2 2 4 2 2" xfId="13154"/>
    <cellStyle name="Entrée 2 3 2 2 2 4 2 3" xfId="13155"/>
    <cellStyle name="Entrée 2 3 2 2 2 4 2 4" xfId="13156"/>
    <cellStyle name="Entrée 2 3 2 2 2 4 2 5" xfId="13157"/>
    <cellStyle name="Entrée 2 3 2 2 2 4 2 6" xfId="13158"/>
    <cellStyle name="Entrée 2 3 2 2 2 4 2 7" xfId="13159"/>
    <cellStyle name="Entrée 2 3 2 2 2 4 3" xfId="13160"/>
    <cellStyle name="Entrée 2 3 2 2 2 4 4" xfId="13161"/>
    <cellStyle name="Entrée 2 3 2 2 2 4 5" xfId="13162"/>
    <cellStyle name="Entrée 2 3 2 2 2 4 6" xfId="13163"/>
    <cellStyle name="Entrée 2 3 2 2 2 5" xfId="1646"/>
    <cellStyle name="Entrée 2 3 2 2 2 5 2" xfId="4252"/>
    <cellStyle name="Entrée 2 3 2 2 2 5 2 2" xfId="13164"/>
    <cellStyle name="Entrée 2 3 2 2 2 5 2 3" xfId="13165"/>
    <cellStyle name="Entrée 2 3 2 2 2 5 2 4" xfId="13166"/>
    <cellStyle name="Entrée 2 3 2 2 2 5 2 5" xfId="13167"/>
    <cellStyle name="Entrée 2 3 2 2 2 5 2 6" xfId="13168"/>
    <cellStyle name="Entrée 2 3 2 2 2 5 2 7" xfId="13169"/>
    <cellStyle name="Entrée 2 3 2 2 2 5 3" xfId="13170"/>
    <cellStyle name="Entrée 2 3 2 2 2 5 4" xfId="13171"/>
    <cellStyle name="Entrée 2 3 2 2 2 5 5" xfId="13172"/>
    <cellStyle name="Entrée 2 3 2 2 2 5 6" xfId="13173"/>
    <cellStyle name="Entrée 2 3 2 2 2 6" xfId="4253"/>
    <cellStyle name="Entrée 2 3 2 2 2 6 2" xfId="13174"/>
    <cellStyle name="Entrée 2 3 2 2 2 6 3" xfId="13175"/>
    <cellStyle name="Entrée 2 3 2 2 2 6 4" xfId="13176"/>
    <cellStyle name="Entrée 2 3 2 2 2 6 5" xfId="13177"/>
    <cellStyle name="Entrée 2 3 2 2 2 6 6" xfId="13178"/>
    <cellStyle name="Entrée 2 3 2 2 2 6 7" xfId="13179"/>
    <cellStyle name="Entrée 2 3 2 2 2 7" xfId="4254"/>
    <cellStyle name="Entrée 2 3 2 2 2 7 2" xfId="13180"/>
    <cellStyle name="Entrée 2 3 2 2 2 7 3" xfId="13181"/>
    <cellStyle name="Entrée 2 3 2 2 2 7 4" xfId="13182"/>
    <cellStyle name="Entrée 2 3 2 2 2 7 5" xfId="13183"/>
    <cellStyle name="Entrée 2 3 2 2 2 7 6" xfId="13184"/>
    <cellStyle name="Entrée 2 3 2 2 2 7 7" xfId="13185"/>
    <cellStyle name="Entrée 2 3 2 2 2 8" xfId="4255"/>
    <cellStyle name="Entrée 2 3 2 2 2 8 2" xfId="13186"/>
    <cellStyle name="Entrée 2 3 2 2 2 8 3" xfId="13187"/>
    <cellStyle name="Entrée 2 3 2 2 2 8 4" xfId="13188"/>
    <cellStyle name="Entrée 2 3 2 2 2 8 5" xfId="13189"/>
    <cellStyle name="Entrée 2 3 2 2 2 8 6" xfId="13190"/>
    <cellStyle name="Entrée 2 3 2 2 2 8 7" xfId="13191"/>
    <cellStyle name="Entrée 2 3 2 2 2 9" xfId="13192"/>
    <cellStyle name="Entrée 2 3 2 2 3" xfId="132"/>
    <cellStyle name="Entrée 2 3 2 2 3 10" xfId="13193"/>
    <cellStyle name="Entrée 2 3 2 2 3 11" xfId="13194"/>
    <cellStyle name="Entrée 2 3 2 2 3 12" xfId="13195"/>
    <cellStyle name="Entrée 2 3 2 2 3 13" xfId="13196"/>
    <cellStyle name="Entrée 2 3 2 2 3 14" xfId="13197"/>
    <cellStyle name="Entrée 2 3 2 2 3 15" xfId="32931"/>
    <cellStyle name="Entrée 2 3 2 2 3 16" xfId="34607"/>
    <cellStyle name="Entrée 2 3 2 2 3 17" xfId="34821"/>
    <cellStyle name="Entrée 2 3 2 2 3 2" xfId="814"/>
    <cellStyle name="Entrée 2 3 2 2 3 2 10" xfId="13198"/>
    <cellStyle name="Entrée 2 3 2 2 3 2 11" xfId="33030"/>
    <cellStyle name="Entrée 2 3 2 2 3 2 12" xfId="34689"/>
    <cellStyle name="Entrée 2 3 2 2 3 2 2" xfId="3339"/>
    <cellStyle name="Entrée 2 3 2 2 3 2 2 2" xfId="4256"/>
    <cellStyle name="Entrée 2 3 2 2 3 2 2 2 2" xfId="13199"/>
    <cellStyle name="Entrée 2 3 2 2 3 2 2 2 3" xfId="13200"/>
    <cellStyle name="Entrée 2 3 2 2 3 2 2 2 4" xfId="13201"/>
    <cellStyle name="Entrée 2 3 2 2 3 2 2 2 5" xfId="13202"/>
    <cellStyle name="Entrée 2 3 2 2 3 2 2 2 6" xfId="13203"/>
    <cellStyle name="Entrée 2 3 2 2 3 2 2 2 7" xfId="13204"/>
    <cellStyle name="Entrée 2 3 2 2 3 2 2 3" xfId="13205"/>
    <cellStyle name="Entrée 2 3 2 2 3 2 2 4" xfId="13206"/>
    <cellStyle name="Entrée 2 3 2 2 3 2 2 5" xfId="13207"/>
    <cellStyle name="Entrée 2 3 2 2 3 2 2 6" xfId="13208"/>
    <cellStyle name="Entrée 2 3 2 2 3 2 3" xfId="2382"/>
    <cellStyle name="Entrée 2 3 2 2 3 2 3 2" xfId="4257"/>
    <cellStyle name="Entrée 2 3 2 2 3 2 3 2 2" xfId="13209"/>
    <cellStyle name="Entrée 2 3 2 2 3 2 3 2 3" xfId="13210"/>
    <cellStyle name="Entrée 2 3 2 2 3 2 3 2 4" xfId="13211"/>
    <cellStyle name="Entrée 2 3 2 2 3 2 3 2 5" xfId="13212"/>
    <cellStyle name="Entrée 2 3 2 2 3 2 3 2 6" xfId="13213"/>
    <cellStyle name="Entrée 2 3 2 2 3 2 3 2 7" xfId="13214"/>
    <cellStyle name="Entrée 2 3 2 2 3 2 3 3" xfId="13215"/>
    <cellStyle name="Entrée 2 3 2 2 3 2 3 4" xfId="13216"/>
    <cellStyle name="Entrée 2 3 2 2 3 2 3 5" xfId="13217"/>
    <cellStyle name="Entrée 2 3 2 2 3 2 3 6" xfId="13218"/>
    <cellStyle name="Entrée 2 3 2 2 3 2 4" xfId="4258"/>
    <cellStyle name="Entrée 2 3 2 2 3 2 4 2" xfId="13219"/>
    <cellStyle name="Entrée 2 3 2 2 3 2 4 3" xfId="13220"/>
    <cellStyle name="Entrée 2 3 2 2 3 2 4 4" xfId="13221"/>
    <cellStyle name="Entrée 2 3 2 2 3 2 4 5" xfId="13222"/>
    <cellStyle name="Entrée 2 3 2 2 3 2 4 6" xfId="13223"/>
    <cellStyle name="Entrée 2 3 2 2 3 2 4 7" xfId="13224"/>
    <cellStyle name="Entrée 2 3 2 2 3 2 5" xfId="4259"/>
    <cellStyle name="Entrée 2 3 2 2 3 2 5 2" xfId="13225"/>
    <cellStyle name="Entrée 2 3 2 2 3 2 5 3" xfId="13226"/>
    <cellStyle name="Entrée 2 3 2 2 3 2 5 4" xfId="13227"/>
    <cellStyle name="Entrée 2 3 2 2 3 2 5 5" xfId="13228"/>
    <cellStyle name="Entrée 2 3 2 2 3 2 5 6" xfId="13229"/>
    <cellStyle name="Entrée 2 3 2 2 3 2 5 7" xfId="13230"/>
    <cellStyle name="Entrée 2 3 2 2 3 2 6" xfId="13231"/>
    <cellStyle name="Entrée 2 3 2 2 3 2 7" xfId="13232"/>
    <cellStyle name="Entrée 2 3 2 2 3 2 8" xfId="13233"/>
    <cellStyle name="Entrée 2 3 2 2 3 2 9" xfId="13234"/>
    <cellStyle name="Entrée 2 3 2 2 3 3" xfId="815"/>
    <cellStyle name="Entrée 2 3 2 2 3 3 10" xfId="13235"/>
    <cellStyle name="Entrée 2 3 2 2 3 3 2" xfId="3606"/>
    <cellStyle name="Entrée 2 3 2 2 3 3 2 2" xfId="4260"/>
    <cellStyle name="Entrée 2 3 2 2 3 3 2 2 2" xfId="13236"/>
    <cellStyle name="Entrée 2 3 2 2 3 3 2 2 3" xfId="13237"/>
    <cellStyle name="Entrée 2 3 2 2 3 3 2 2 4" xfId="13238"/>
    <cellStyle name="Entrée 2 3 2 2 3 3 2 2 5" xfId="13239"/>
    <cellStyle name="Entrée 2 3 2 2 3 3 2 2 6" xfId="13240"/>
    <cellStyle name="Entrée 2 3 2 2 3 3 2 2 7" xfId="13241"/>
    <cellStyle name="Entrée 2 3 2 2 3 3 2 3" xfId="13242"/>
    <cellStyle name="Entrée 2 3 2 2 3 3 2 4" xfId="13243"/>
    <cellStyle name="Entrée 2 3 2 2 3 3 2 5" xfId="13244"/>
    <cellStyle name="Entrée 2 3 2 2 3 3 2 6" xfId="13245"/>
    <cellStyle name="Entrée 2 3 2 2 3 3 3" xfId="2383"/>
    <cellStyle name="Entrée 2 3 2 2 3 3 3 2" xfId="4261"/>
    <cellStyle name="Entrée 2 3 2 2 3 3 3 2 2" xfId="13246"/>
    <cellStyle name="Entrée 2 3 2 2 3 3 3 2 3" xfId="13247"/>
    <cellStyle name="Entrée 2 3 2 2 3 3 3 2 4" xfId="13248"/>
    <cellStyle name="Entrée 2 3 2 2 3 3 3 2 5" xfId="13249"/>
    <cellStyle name="Entrée 2 3 2 2 3 3 3 2 6" xfId="13250"/>
    <cellStyle name="Entrée 2 3 2 2 3 3 3 2 7" xfId="13251"/>
    <cellStyle name="Entrée 2 3 2 2 3 3 3 3" xfId="13252"/>
    <cellStyle name="Entrée 2 3 2 2 3 3 3 4" xfId="13253"/>
    <cellStyle name="Entrée 2 3 2 2 3 3 3 5" xfId="13254"/>
    <cellStyle name="Entrée 2 3 2 2 3 3 3 6" xfId="13255"/>
    <cellStyle name="Entrée 2 3 2 2 3 3 4" xfId="4262"/>
    <cellStyle name="Entrée 2 3 2 2 3 3 4 2" xfId="13256"/>
    <cellStyle name="Entrée 2 3 2 2 3 3 4 3" xfId="13257"/>
    <cellStyle name="Entrée 2 3 2 2 3 3 4 4" xfId="13258"/>
    <cellStyle name="Entrée 2 3 2 2 3 3 4 5" xfId="13259"/>
    <cellStyle name="Entrée 2 3 2 2 3 3 4 6" xfId="13260"/>
    <cellStyle name="Entrée 2 3 2 2 3 3 4 7" xfId="13261"/>
    <cellStyle name="Entrée 2 3 2 2 3 3 5" xfId="4263"/>
    <cellStyle name="Entrée 2 3 2 2 3 3 5 2" xfId="13262"/>
    <cellStyle name="Entrée 2 3 2 2 3 3 5 3" xfId="13263"/>
    <cellStyle name="Entrée 2 3 2 2 3 3 5 4" xfId="13264"/>
    <cellStyle name="Entrée 2 3 2 2 3 3 5 5" xfId="13265"/>
    <cellStyle name="Entrée 2 3 2 2 3 3 5 6" xfId="13266"/>
    <cellStyle name="Entrée 2 3 2 2 3 3 5 7" xfId="13267"/>
    <cellStyle name="Entrée 2 3 2 2 3 3 6" xfId="13268"/>
    <cellStyle name="Entrée 2 3 2 2 3 3 7" xfId="13269"/>
    <cellStyle name="Entrée 2 3 2 2 3 3 8" xfId="13270"/>
    <cellStyle name="Entrée 2 3 2 2 3 3 9" xfId="13271"/>
    <cellStyle name="Entrée 2 3 2 2 3 4" xfId="2791"/>
    <cellStyle name="Entrée 2 3 2 2 3 4 2" xfId="4264"/>
    <cellStyle name="Entrée 2 3 2 2 3 4 2 2" xfId="13272"/>
    <cellStyle name="Entrée 2 3 2 2 3 4 2 3" xfId="13273"/>
    <cellStyle name="Entrée 2 3 2 2 3 4 2 4" xfId="13274"/>
    <cellStyle name="Entrée 2 3 2 2 3 4 2 5" xfId="13275"/>
    <cellStyle name="Entrée 2 3 2 2 3 4 2 6" xfId="13276"/>
    <cellStyle name="Entrée 2 3 2 2 3 4 2 7" xfId="13277"/>
    <cellStyle name="Entrée 2 3 2 2 3 4 3" xfId="13278"/>
    <cellStyle name="Entrée 2 3 2 2 3 4 4" xfId="13279"/>
    <cellStyle name="Entrée 2 3 2 2 3 4 5" xfId="13280"/>
    <cellStyle name="Entrée 2 3 2 2 3 4 6" xfId="13281"/>
    <cellStyle name="Entrée 2 3 2 2 3 5" xfId="1647"/>
    <cellStyle name="Entrée 2 3 2 2 3 5 2" xfId="4265"/>
    <cellStyle name="Entrée 2 3 2 2 3 5 2 2" xfId="13282"/>
    <cellStyle name="Entrée 2 3 2 2 3 5 2 3" xfId="13283"/>
    <cellStyle name="Entrée 2 3 2 2 3 5 2 4" xfId="13284"/>
    <cellStyle name="Entrée 2 3 2 2 3 5 2 5" xfId="13285"/>
    <cellStyle name="Entrée 2 3 2 2 3 5 2 6" xfId="13286"/>
    <cellStyle name="Entrée 2 3 2 2 3 5 2 7" xfId="13287"/>
    <cellStyle name="Entrée 2 3 2 2 3 5 3" xfId="13288"/>
    <cellStyle name="Entrée 2 3 2 2 3 5 4" xfId="13289"/>
    <cellStyle name="Entrée 2 3 2 2 3 5 5" xfId="13290"/>
    <cellStyle name="Entrée 2 3 2 2 3 5 6" xfId="13291"/>
    <cellStyle name="Entrée 2 3 2 2 3 6" xfId="4266"/>
    <cellStyle name="Entrée 2 3 2 2 3 6 2" xfId="13292"/>
    <cellStyle name="Entrée 2 3 2 2 3 6 3" xfId="13293"/>
    <cellStyle name="Entrée 2 3 2 2 3 6 4" xfId="13294"/>
    <cellStyle name="Entrée 2 3 2 2 3 6 5" xfId="13295"/>
    <cellStyle name="Entrée 2 3 2 2 3 6 6" xfId="13296"/>
    <cellStyle name="Entrée 2 3 2 2 3 6 7" xfId="13297"/>
    <cellStyle name="Entrée 2 3 2 2 3 7" xfId="4267"/>
    <cellStyle name="Entrée 2 3 2 2 3 7 2" xfId="13298"/>
    <cellStyle name="Entrée 2 3 2 2 3 7 3" xfId="13299"/>
    <cellStyle name="Entrée 2 3 2 2 3 7 4" xfId="13300"/>
    <cellStyle name="Entrée 2 3 2 2 3 7 5" xfId="13301"/>
    <cellStyle name="Entrée 2 3 2 2 3 7 6" xfId="13302"/>
    <cellStyle name="Entrée 2 3 2 2 3 7 7" xfId="13303"/>
    <cellStyle name="Entrée 2 3 2 2 3 8" xfId="4268"/>
    <cellStyle name="Entrée 2 3 2 2 3 8 2" xfId="13304"/>
    <cellStyle name="Entrée 2 3 2 2 3 8 3" xfId="13305"/>
    <cellStyle name="Entrée 2 3 2 2 3 8 4" xfId="13306"/>
    <cellStyle name="Entrée 2 3 2 2 3 8 5" xfId="13307"/>
    <cellStyle name="Entrée 2 3 2 2 3 8 6" xfId="13308"/>
    <cellStyle name="Entrée 2 3 2 2 3 8 7" xfId="13309"/>
    <cellStyle name="Entrée 2 3 2 2 3 9" xfId="13310"/>
    <cellStyle name="Entrée 2 3 2 2 4" xfId="133"/>
    <cellStyle name="Entrée 2 3 2 2 4 10" xfId="13311"/>
    <cellStyle name="Entrée 2 3 2 2 4 11" xfId="13312"/>
    <cellStyle name="Entrée 2 3 2 2 4 12" xfId="13313"/>
    <cellStyle name="Entrée 2 3 2 2 4 13" xfId="13314"/>
    <cellStyle name="Entrée 2 3 2 2 4 14" xfId="13315"/>
    <cellStyle name="Entrée 2 3 2 2 4 15" xfId="32953"/>
    <cellStyle name="Entrée 2 3 2 2 4 16" xfId="34629"/>
    <cellStyle name="Entrée 2 3 2 2 4 17" xfId="34822"/>
    <cellStyle name="Entrée 2 3 2 2 4 2" xfId="816"/>
    <cellStyle name="Entrée 2 3 2 2 4 2 10" xfId="13316"/>
    <cellStyle name="Entrée 2 3 2 2 4 2 11" xfId="33031"/>
    <cellStyle name="Entrée 2 3 2 2 4 2 12" xfId="34690"/>
    <cellStyle name="Entrée 2 3 2 2 4 2 2" xfId="3340"/>
    <cellStyle name="Entrée 2 3 2 2 4 2 2 2" xfId="4269"/>
    <cellStyle name="Entrée 2 3 2 2 4 2 2 2 2" xfId="13317"/>
    <cellStyle name="Entrée 2 3 2 2 4 2 2 2 3" xfId="13318"/>
    <cellStyle name="Entrée 2 3 2 2 4 2 2 2 4" xfId="13319"/>
    <cellStyle name="Entrée 2 3 2 2 4 2 2 2 5" xfId="13320"/>
    <cellStyle name="Entrée 2 3 2 2 4 2 2 2 6" xfId="13321"/>
    <cellStyle name="Entrée 2 3 2 2 4 2 2 2 7" xfId="13322"/>
    <cellStyle name="Entrée 2 3 2 2 4 2 2 3" xfId="13323"/>
    <cellStyle name="Entrée 2 3 2 2 4 2 2 4" xfId="13324"/>
    <cellStyle name="Entrée 2 3 2 2 4 2 2 5" xfId="13325"/>
    <cellStyle name="Entrée 2 3 2 2 4 2 2 6" xfId="13326"/>
    <cellStyle name="Entrée 2 3 2 2 4 2 3" xfId="2384"/>
    <cellStyle name="Entrée 2 3 2 2 4 2 3 2" xfId="4270"/>
    <cellStyle name="Entrée 2 3 2 2 4 2 3 2 2" xfId="13327"/>
    <cellStyle name="Entrée 2 3 2 2 4 2 3 2 3" xfId="13328"/>
    <cellStyle name="Entrée 2 3 2 2 4 2 3 2 4" xfId="13329"/>
    <cellStyle name="Entrée 2 3 2 2 4 2 3 2 5" xfId="13330"/>
    <cellStyle name="Entrée 2 3 2 2 4 2 3 2 6" xfId="13331"/>
    <cellStyle name="Entrée 2 3 2 2 4 2 3 2 7" xfId="13332"/>
    <cellStyle name="Entrée 2 3 2 2 4 2 3 3" xfId="13333"/>
    <cellStyle name="Entrée 2 3 2 2 4 2 3 4" xfId="13334"/>
    <cellStyle name="Entrée 2 3 2 2 4 2 3 5" xfId="13335"/>
    <cellStyle name="Entrée 2 3 2 2 4 2 3 6" xfId="13336"/>
    <cellStyle name="Entrée 2 3 2 2 4 2 4" xfId="4271"/>
    <cellStyle name="Entrée 2 3 2 2 4 2 4 2" xfId="13337"/>
    <cellStyle name="Entrée 2 3 2 2 4 2 4 3" xfId="13338"/>
    <cellStyle name="Entrée 2 3 2 2 4 2 4 4" xfId="13339"/>
    <cellStyle name="Entrée 2 3 2 2 4 2 4 5" xfId="13340"/>
    <cellStyle name="Entrée 2 3 2 2 4 2 4 6" xfId="13341"/>
    <cellStyle name="Entrée 2 3 2 2 4 2 4 7" xfId="13342"/>
    <cellStyle name="Entrée 2 3 2 2 4 2 5" xfId="4272"/>
    <cellStyle name="Entrée 2 3 2 2 4 2 5 2" xfId="13343"/>
    <cellStyle name="Entrée 2 3 2 2 4 2 5 3" xfId="13344"/>
    <cellStyle name="Entrée 2 3 2 2 4 2 5 4" xfId="13345"/>
    <cellStyle name="Entrée 2 3 2 2 4 2 5 5" xfId="13346"/>
    <cellStyle name="Entrée 2 3 2 2 4 2 5 6" xfId="13347"/>
    <cellStyle name="Entrée 2 3 2 2 4 2 5 7" xfId="13348"/>
    <cellStyle name="Entrée 2 3 2 2 4 2 6" xfId="13349"/>
    <cellStyle name="Entrée 2 3 2 2 4 2 7" xfId="13350"/>
    <cellStyle name="Entrée 2 3 2 2 4 2 8" xfId="13351"/>
    <cellStyle name="Entrée 2 3 2 2 4 2 9" xfId="13352"/>
    <cellStyle name="Entrée 2 3 2 2 4 3" xfId="817"/>
    <cellStyle name="Entrée 2 3 2 2 4 3 10" xfId="13353"/>
    <cellStyle name="Entrée 2 3 2 2 4 3 2" xfId="3607"/>
    <cellStyle name="Entrée 2 3 2 2 4 3 2 2" xfId="4273"/>
    <cellStyle name="Entrée 2 3 2 2 4 3 2 2 2" xfId="13354"/>
    <cellStyle name="Entrée 2 3 2 2 4 3 2 2 3" xfId="13355"/>
    <cellStyle name="Entrée 2 3 2 2 4 3 2 2 4" xfId="13356"/>
    <cellStyle name="Entrée 2 3 2 2 4 3 2 2 5" xfId="13357"/>
    <cellStyle name="Entrée 2 3 2 2 4 3 2 2 6" xfId="13358"/>
    <cellStyle name="Entrée 2 3 2 2 4 3 2 2 7" xfId="13359"/>
    <cellStyle name="Entrée 2 3 2 2 4 3 2 3" xfId="13360"/>
    <cellStyle name="Entrée 2 3 2 2 4 3 2 4" xfId="13361"/>
    <cellStyle name="Entrée 2 3 2 2 4 3 2 5" xfId="13362"/>
    <cellStyle name="Entrée 2 3 2 2 4 3 2 6" xfId="13363"/>
    <cellStyle name="Entrée 2 3 2 2 4 3 3" xfId="2385"/>
    <cellStyle name="Entrée 2 3 2 2 4 3 3 2" xfId="4274"/>
    <cellStyle name="Entrée 2 3 2 2 4 3 3 2 2" xfId="13364"/>
    <cellStyle name="Entrée 2 3 2 2 4 3 3 2 3" xfId="13365"/>
    <cellStyle name="Entrée 2 3 2 2 4 3 3 2 4" xfId="13366"/>
    <cellStyle name="Entrée 2 3 2 2 4 3 3 2 5" xfId="13367"/>
    <cellStyle name="Entrée 2 3 2 2 4 3 3 2 6" xfId="13368"/>
    <cellStyle name="Entrée 2 3 2 2 4 3 3 2 7" xfId="13369"/>
    <cellStyle name="Entrée 2 3 2 2 4 3 3 3" xfId="13370"/>
    <cellStyle name="Entrée 2 3 2 2 4 3 3 4" xfId="13371"/>
    <cellStyle name="Entrée 2 3 2 2 4 3 3 5" xfId="13372"/>
    <cellStyle name="Entrée 2 3 2 2 4 3 3 6" xfId="13373"/>
    <cellStyle name="Entrée 2 3 2 2 4 3 4" xfId="4275"/>
    <cellStyle name="Entrée 2 3 2 2 4 3 4 2" xfId="13374"/>
    <cellStyle name="Entrée 2 3 2 2 4 3 4 3" xfId="13375"/>
    <cellStyle name="Entrée 2 3 2 2 4 3 4 4" xfId="13376"/>
    <cellStyle name="Entrée 2 3 2 2 4 3 4 5" xfId="13377"/>
    <cellStyle name="Entrée 2 3 2 2 4 3 4 6" xfId="13378"/>
    <cellStyle name="Entrée 2 3 2 2 4 3 4 7" xfId="13379"/>
    <cellStyle name="Entrée 2 3 2 2 4 3 5" xfId="4276"/>
    <cellStyle name="Entrée 2 3 2 2 4 3 5 2" xfId="13380"/>
    <cellStyle name="Entrée 2 3 2 2 4 3 5 3" xfId="13381"/>
    <cellStyle name="Entrée 2 3 2 2 4 3 5 4" xfId="13382"/>
    <cellStyle name="Entrée 2 3 2 2 4 3 5 5" xfId="13383"/>
    <cellStyle name="Entrée 2 3 2 2 4 3 5 6" xfId="13384"/>
    <cellStyle name="Entrée 2 3 2 2 4 3 5 7" xfId="13385"/>
    <cellStyle name="Entrée 2 3 2 2 4 3 6" xfId="13386"/>
    <cellStyle name="Entrée 2 3 2 2 4 3 7" xfId="13387"/>
    <cellStyle name="Entrée 2 3 2 2 4 3 8" xfId="13388"/>
    <cellStyle name="Entrée 2 3 2 2 4 3 9" xfId="13389"/>
    <cellStyle name="Entrée 2 3 2 2 4 4" xfId="2792"/>
    <cellStyle name="Entrée 2 3 2 2 4 4 2" xfId="4277"/>
    <cellStyle name="Entrée 2 3 2 2 4 4 2 2" xfId="13390"/>
    <cellStyle name="Entrée 2 3 2 2 4 4 2 3" xfId="13391"/>
    <cellStyle name="Entrée 2 3 2 2 4 4 2 4" xfId="13392"/>
    <cellStyle name="Entrée 2 3 2 2 4 4 2 5" xfId="13393"/>
    <cellStyle name="Entrée 2 3 2 2 4 4 2 6" xfId="13394"/>
    <cellStyle name="Entrée 2 3 2 2 4 4 2 7" xfId="13395"/>
    <cellStyle name="Entrée 2 3 2 2 4 4 3" xfId="13396"/>
    <cellStyle name="Entrée 2 3 2 2 4 4 4" xfId="13397"/>
    <cellStyle name="Entrée 2 3 2 2 4 4 5" xfId="13398"/>
    <cellStyle name="Entrée 2 3 2 2 4 4 6" xfId="13399"/>
    <cellStyle name="Entrée 2 3 2 2 4 5" xfId="1648"/>
    <cellStyle name="Entrée 2 3 2 2 4 5 2" xfId="4278"/>
    <cellStyle name="Entrée 2 3 2 2 4 5 2 2" xfId="13400"/>
    <cellStyle name="Entrée 2 3 2 2 4 5 2 3" xfId="13401"/>
    <cellStyle name="Entrée 2 3 2 2 4 5 2 4" xfId="13402"/>
    <cellStyle name="Entrée 2 3 2 2 4 5 2 5" xfId="13403"/>
    <cellStyle name="Entrée 2 3 2 2 4 5 2 6" xfId="13404"/>
    <cellStyle name="Entrée 2 3 2 2 4 5 2 7" xfId="13405"/>
    <cellStyle name="Entrée 2 3 2 2 4 5 3" xfId="13406"/>
    <cellStyle name="Entrée 2 3 2 2 4 5 4" xfId="13407"/>
    <cellStyle name="Entrée 2 3 2 2 4 5 5" xfId="13408"/>
    <cellStyle name="Entrée 2 3 2 2 4 5 6" xfId="13409"/>
    <cellStyle name="Entrée 2 3 2 2 4 6" xfId="4279"/>
    <cellStyle name="Entrée 2 3 2 2 4 6 2" xfId="13410"/>
    <cellStyle name="Entrée 2 3 2 2 4 6 3" xfId="13411"/>
    <cellStyle name="Entrée 2 3 2 2 4 6 4" xfId="13412"/>
    <cellStyle name="Entrée 2 3 2 2 4 6 5" xfId="13413"/>
    <cellStyle name="Entrée 2 3 2 2 4 6 6" xfId="13414"/>
    <cellStyle name="Entrée 2 3 2 2 4 6 7" xfId="13415"/>
    <cellStyle name="Entrée 2 3 2 2 4 7" xfId="4280"/>
    <cellStyle name="Entrée 2 3 2 2 4 7 2" xfId="13416"/>
    <cellStyle name="Entrée 2 3 2 2 4 7 3" xfId="13417"/>
    <cellStyle name="Entrée 2 3 2 2 4 7 4" xfId="13418"/>
    <cellStyle name="Entrée 2 3 2 2 4 7 5" xfId="13419"/>
    <cellStyle name="Entrée 2 3 2 2 4 7 6" xfId="13420"/>
    <cellStyle name="Entrée 2 3 2 2 4 7 7" xfId="13421"/>
    <cellStyle name="Entrée 2 3 2 2 4 8" xfId="4281"/>
    <cellStyle name="Entrée 2 3 2 2 4 8 2" xfId="13422"/>
    <cellStyle name="Entrée 2 3 2 2 4 8 3" xfId="13423"/>
    <cellStyle name="Entrée 2 3 2 2 4 8 4" xfId="13424"/>
    <cellStyle name="Entrée 2 3 2 2 4 8 5" xfId="13425"/>
    <cellStyle name="Entrée 2 3 2 2 4 8 6" xfId="13426"/>
    <cellStyle name="Entrée 2 3 2 2 4 8 7" xfId="13427"/>
    <cellStyle name="Entrée 2 3 2 2 4 9" xfId="13428"/>
    <cellStyle name="Entrée 2 3 2 2 5" xfId="134"/>
    <cellStyle name="Entrée 2 3 2 2 5 10" xfId="13429"/>
    <cellStyle name="Entrée 2 3 2 2 5 11" xfId="13430"/>
    <cellStyle name="Entrée 2 3 2 2 5 12" xfId="13431"/>
    <cellStyle name="Entrée 2 3 2 2 5 13" xfId="13432"/>
    <cellStyle name="Entrée 2 3 2 2 5 14" xfId="13433"/>
    <cellStyle name="Entrée 2 3 2 2 5 15" xfId="32972"/>
    <cellStyle name="Entrée 2 3 2 2 5 16" xfId="34648"/>
    <cellStyle name="Entrée 2 3 2 2 5 17" xfId="34823"/>
    <cellStyle name="Entrée 2 3 2 2 5 2" xfId="818"/>
    <cellStyle name="Entrée 2 3 2 2 5 2 10" xfId="13434"/>
    <cellStyle name="Entrée 2 3 2 2 5 2 2" xfId="3341"/>
    <cellStyle name="Entrée 2 3 2 2 5 2 2 2" xfId="4282"/>
    <cellStyle name="Entrée 2 3 2 2 5 2 2 2 2" xfId="13435"/>
    <cellStyle name="Entrée 2 3 2 2 5 2 2 2 3" xfId="13436"/>
    <cellStyle name="Entrée 2 3 2 2 5 2 2 2 4" xfId="13437"/>
    <cellStyle name="Entrée 2 3 2 2 5 2 2 2 5" xfId="13438"/>
    <cellStyle name="Entrée 2 3 2 2 5 2 2 2 6" xfId="13439"/>
    <cellStyle name="Entrée 2 3 2 2 5 2 2 2 7" xfId="13440"/>
    <cellStyle name="Entrée 2 3 2 2 5 2 2 3" xfId="13441"/>
    <cellStyle name="Entrée 2 3 2 2 5 2 2 4" xfId="13442"/>
    <cellStyle name="Entrée 2 3 2 2 5 2 2 5" xfId="13443"/>
    <cellStyle name="Entrée 2 3 2 2 5 2 2 6" xfId="13444"/>
    <cellStyle name="Entrée 2 3 2 2 5 2 3" xfId="2386"/>
    <cellStyle name="Entrée 2 3 2 2 5 2 3 2" xfId="4283"/>
    <cellStyle name="Entrée 2 3 2 2 5 2 3 2 2" xfId="13445"/>
    <cellStyle name="Entrée 2 3 2 2 5 2 3 2 3" xfId="13446"/>
    <cellStyle name="Entrée 2 3 2 2 5 2 3 2 4" xfId="13447"/>
    <cellStyle name="Entrée 2 3 2 2 5 2 3 2 5" xfId="13448"/>
    <cellStyle name="Entrée 2 3 2 2 5 2 3 2 6" xfId="13449"/>
    <cellStyle name="Entrée 2 3 2 2 5 2 3 2 7" xfId="13450"/>
    <cellStyle name="Entrée 2 3 2 2 5 2 3 3" xfId="13451"/>
    <cellStyle name="Entrée 2 3 2 2 5 2 3 4" xfId="13452"/>
    <cellStyle name="Entrée 2 3 2 2 5 2 3 5" xfId="13453"/>
    <cellStyle name="Entrée 2 3 2 2 5 2 3 6" xfId="13454"/>
    <cellStyle name="Entrée 2 3 2 2 5 2 4" xfId="4284"/>
    <cellStyle name="Entrée 2 3 2 2 5 2 4 2" xfId="13455"/>
    <cellStyle name="Entrée 2 3 2 2 5 2 4 3" xfId="13456"/>
    <cellStyle name="Entrée 2 3 2 2 5 2 4 4" xfId="13457"/>
    <cellStyle name="Entrée 2 3 2 2 5 2 4 5" xfId="13458"/>
    <cellStyle name="Entrée 2 3 2 2 5 2 4 6" xfId="13459"/>
    <cellStyle name="Entrée 2 3 2 2 5 2 4 7" xfId="13460"/>
    <cellStyle name="Entrée 2 3 2 2 5 2 5" xfId="4285"/>
    <cellStyle name="Entrée 2 3 2 2 5 2 5 2" xfId="13461"/>
    <cellStyle name="Entrée 2 3 2 2 5 2 5 3" xfId="13462"/>
    <cellStyle name="Entrée 2 3 2 2 5 2 5 4" xfId="13463"/>
    <cellStyle name="Entrée 2 3 2 2 5 2 5 5" xfId="13464"/>
    <cellStyle name="Entrée 2 3 2 2 5 2 5 6" xfId="13465"/>
    <cellStyle name="Entrée 2 3 2 2 5 2 5 7" xfId="13466"/>
    <cellStyle name="Entrée 2 3 2 2 5 2 6" xfId="13467"/>
    <cellStyle name="Entrée 2 3 2 2 5 2 7" xfId="13468"/>
    <cellStyle name="Entrée 2 3 2 2 5 2 8" xfId="13469"/>
    <cellStyle name="Entrée 2 3 2 2 5 2 9" xfId="13470"/>
    <cellStyle name="Entrée 2 3 2 2 5 3" xfId="819"/>
    <cellStyle name="Entrée 2 3 2 2 5 3 10" xfId="13471"/>
    <cellStyle name="Entrée 2 3 2 2 5 3 2" xfId="3608"/>
    <cellStyle name="Entrée 2 3 2 2 5 3 2 2" xfId="4286"/>
    <cellStyle name="Entrée 2 3 2 2 5 3 2 2 2" xfId="13472"/>
    <cellStyle name="Entrée 2 3 2 2 5 3 2 2 3" xfId="13473"/>
    <cellStyle name="Entrée 2 3 2 2 5 3 2 2 4" xfId="13474"/>
    <cellStyle name="Entrée 2 3 2 2 5 3 2 2 5" xfId="13475"/>
    <cellStyle name="Entrée 2 3 2 2 5 3 2 2 6" xfId="13476"/>
    <cellStyle name="Entrée 2 3 2 2 5 3 2 2 7" xfId="13477"/>
    <cellStyle name="Entrée 2 3 2 2 5 3 2 3" xfId="13478"/>
    <cellStyle name="Entrée 2 3 2 2 5 3 2 4" xfId="13479"/>
    <cellStyle name="Entrée 2 3 2 2 5 3 2 5" xfId="13480"/>
    <cellStyle name="Entrée 2 3 2 2 5 3 2 6" xfId="13481"/>
    <cellStyle name="Entrée 2 3 2 2 5 3 3" xfId="2387"/>
    <cellStyle name="Entrée 2 3 2 2 5 3 3 2" xfId="4287"/>
    <cellStyle name="Entrée 2 3 2 2 5 3 3 2 2" xfId="13482"/>
    <cellStyle name="Entrée 2 3 2 2 5 3 3 2 3" xfId="13483"/>
    <cellStyle name="Entrée 2 3 2 2 5 3 3 2 4" xfId="13484"/>
    <cellStyle name="Entrée 2 3 2 2 5 3 3 2 5" xfId="13485"/>
    <cellStyle name="Entrée 2 3 2 2 5 3 3 2 6" xfId="13486"/>
    <cellStyle name="Entrée 2 3 2 2 5 3 3 2 7" xfId="13487"/>
    <cellStyle name="Entrée 2 3 2 2 5 3 3 3" xfId="13488"/>
    <cellStyle name="Entrée 2 3 2 2 5 3 3 4" xfId="13489"/>
    <cellStyle name="Entrée 2 3 2 2 5 3 3 5" xfId="13490"/>
    <cellStyle name="Entrée 2 3 2 2 5 3 3 6" xfId="13491"/>
    <cellStyle name="Entrée 2 3 2 2 5 3 4" xfId="4288"/>
    <cellStyle name="Entrée 2 3 2 2 5 3 4 2" xfId="13492"/>
    <cellStyle name="Entrée 2 3 2 2 5 3 4 3" xfId="13493"/>
    <cellStyle name="Entrée 2 3 2 2 5 3 4 4" xfId="13494"/>
    <cellStyle name="Entrée 2 3 2 2 5 3 4 5" xfId="13495"/>
    <cellStyle name="Entrée 2 3 2 2 5 3 4 6" xfId="13496"/>
    <cellStyle name="Entrée 2 3 2 2 5 3 4 7" xfId="13497"/>
    <cellStyle name="Entrée 2 3 2 2 5 3 5" xfId="4289"/>
    <cellStyle name="Entrée 2 3 2 2 5 3 5 2" xfId="13498"/>
    <cellStyle name="Entrée 2 3 2 2 5 3 5 3" xfId="13499"/>
    <cellStyle name="Entrée 2 3 2 2 5 3 5 4" xfId="13500"/>
    <cellStyle name="Entrée 2 3 2 2 5 3 5 5" xfId="13501"/>
    <cellStyle name="Entrée 2 3 2 2 5 3 5 6" xfId="13502"/>
    <cellStyle name="Entrée 2 3 2 2 5 3 5 7" xfId="13503"/>
    <cellStyle name="Entrée 2 3 2 2 5 3 6" xfId="13504"/>
    <cellStyle name="Entrée 2 3 2 2 5 3 7" xfId="13505"/>
    <cellStyle name="Entrée 2 3 2 2 5 3 8" xfId="13506"/>
    <cellStyle name="Entrée 2 3 2 2 5 3 9" xfId="13507"/>
    <cellStyle name="Entrée 2 3 2 2 5 4" xfId="2793"/>
    <cellStyle name="Entrée 2 3 2 2 5 4 2" xfId="4290"/>
    <cellStyle name="Entrée 2 3 2 2 5 4 2 2" xfId="13508"/>
    <cellStyle name="Entrée 2 3 2 2 5 4 2 3" xfId="13509"/>
    <cellStyle name="Entrée 2 3 2 2 5 4 2 4" xfId="13510"/>
    <cellStyle name="Entrée 2 3 2 2 5 4 2 5" xfId="13511"/>
    <cellStyle name="Entrée 2 3 2 2 5 4 2 6" xfId="13512"/>
    <cellStyle name="Entrée 2 3 2 2 5 4 2 7" xfId="13513"/>
    <cellStyle name="Entrée 2 3 2 2 5 4 3" xfId="13514"/>
    <cellStyle name="Entrée 2 3 2 2 5 4 4" xfId="13515"/>
    <cellStyle name="Entrée 2 3 2 2 5 4 5" xfId="13516"/>
    <cellStyle name="Entrée 2 3 2 2 5 4 6" xfId="13517"/>
    <cellStyle name="Entrée 2 3 2 2 5 5" xfId="1649"/>
    <cellStyle name="Entrée 2 3 2 2 5 5 2" xfId="4291"/>
    <cellStyle name="Entrée 2 3 2 2 5 5 2 2" xfId="13518"/>
    <cellStyle name="Entrée 2 3 2 2 5 5 2 3" xfId="13519"/>
    <cellStyle name="Entrée 2 3 2 2 5 5 2 4" xfId="13520"/>
    <cellStyle name="Entrée 2 3 2 2 5 5 2 5" xfId="13521"/>
    <cellStyle name="Entrée 2 3 2 2 5 5 2 6" xfId="13522"/>
    <cellStyle name="Entrée 2 3 2 2 5 5 2 7" xfId="13523"/>
    <cellStyle name="Entrée 2 3 2 2 5 5 3" xfId="13524"/>
    <cellStyle name="Entrée 2 3 2 2 5 5 4" xfId="13525"/>
    <cellStyle name="Entrée 2 3 2 2 5 5 5" xfId="13526"/>
    <cellStyle name="Entrée 2 3 2 2 5 5 6" xfId="13527"/>
    <cellStyle name="Entrée 2 3 2 2 5 6" xfId="4292"/>
    <cellStyle name="Entrée 2 3 2 2 5 6 2" xfId="13528"/>
    <cellStyle name="Entrée 2 3 2 2 5 6 3" xfId="13529"/>
    <cellStyle name="Entrée 2 3 2 2 5 6 4" xfId="13530"/>
    <cellStyle name="Entrée 2 3 2 2 5 6 5" xfId="13531"/>
    <cellStyle name="Entrée 2 3 2 2 5 6 6" xfId="13532"/>
    <cellStyle name="Entrée 2 3 2 2 5 6 7" xfId="13533"/>
    <cellStyle name="Entrée 2 3 2 2 5 7" xfId="4293"/>
    <cellStyle name="Entrée 2 3 2 2 5 7 2" xfId="13534"/>
    <cellStyle name="Entrée 2 3 2 2 5 7 3" xfId="13535"/>
    <cellStyle name="Entrée 2 3 2 2 5 7 4" xfId="13536"/>
    <cellStyle name="Entrée 2 3 2 2 5 7 5" xfId="13537"/>
    <cellStyle name="Entrée 2 3 2 2 5 7 6" xfId="13538"/>
    <cellStyle name="Entrée 2 3 2 2 5 7 7" xfId="13539"/>
    <cellStyle name="Entrée 2 3 2 2 5 8" xfId="4294"/>
    <cellStyle name="Entrée 2 3 2 2 5 8 2" xfId="13540"/>
    <cellStyle name="Entrée 2 3 2 2 5 8 3" xfId="13541"/>
    <cellStyle name="Entrée 2 3 2 2 5 8 4" xfId="13542"/>
    <cellStyle name="Entrée 2 3 2 2 5 8 5" xfId="13543"/>
    <cellStyle name="Entrée 2 3 2 2 5 8 6" xfId="13544"/>
    <cellStyle name="Entrée 2 3 2 2 5 8 7" xfId="13545"/>
    <cellStyle name="Entrée 2 3 2 2 5 9" xfId="13546"/>
    <cellStyle name="Entrée 2 3 2 2 6" xfId="820"/>
    <cellStyle name="Entrée 2 3 2 2 6 10" xfId="13547"/>
    <cellStyle name="Entrée 2 3 2 2 6 2" xfId="3149"/>
    <cellStyle name="Entrée 2 3 2 2 6 2 2" xfId="4295"/>
    <cellStyle name="Entrée 2 3 2 2 6 2 2 2" xfId="13548"/>
    <cellStyle name="Entrée 2 3 2 2 6 2 2 3" xfId="13549"/>
    <cellStyle name="Entrée 2 3 2 2 6 2 2 4" xfId="13550"/>
    <cellStyle name="Entrée 2 3 2 2 6 2 2 5" xfId="13551"/>
    <cellStyle name="Entrée 2 3 2 2 6 2 2 6" xfId="13552"/>
    <cellStyle name="Entrée 2 3 2 2 6 2 2 7" xfId="13553"/>
    <cellStyle name="Entrée 2 3 2 2 6 2 3" xfId="13554"/>
    <cellStyle name="Entrée 2 3 2 2 6 2 4" xfId="13555"/>
    <cellStyle name="Entrée 2 3 2 2 6 2 5" xfId="13556"/>
    <cellStyle name="Entrée 2 3 2 2 6 2 6" xfId="13557"/>
    <cellStyle name="Entrée 2 3 2 2 6 3" xfId="2388"/>
    <cellStyle name="Entrée 2 3 2 2 6 3 2" xfId="4296"/>
    <cellStyle name="Entrée 2 3 2 2 6 3 2 2" xfId="13558"/>
    <cellStyle name="Entrée 2 3 2 2 6 3 2 3" xfId="13559"/>
    <cellStyle name="Entrée 2 3 2 2 6 3 2 4" xfId="13560"/>
    <cellStyle name="Entrée 2 3 2 2 6 3 2 5" xfId="13561"/>
    <cellStyle name="Entrée 2 3 2 2 6 3 2 6" xfId="13562"/>
    <cellStyle name="Entrée 2 3 2 2 6 3 2 7" xfId="13563"/>
    <cellStyle name="Entrée 2 3 2 2 6 3 3" xfId="13564"/>
    <cellStyle name="Entrée 2 3 2 2 6 3 4" xfId="13565"/>
    <cellStyle name="Entrée 2 3 2 2 6 3 5" xfId="13566"/>
    <cellStyle name="Entrée 2 3 2 2 6 3 6" xfId="13567"/>
    <cellStyle name="Entrée 2 3 2 2 6 4" xfId="4297"/>
    <cellStyle name="Entrée 2 3 2 2 6 4 2" xfId="13568"/>
    <cellStyle name="Entrée 2 3 2 2 6 4 3" xfId="13569"/>
    <cellStyle name="Entrée 2 3 2 2 6 4 4" xfId="13570"/>
    <cellStyle name="Entrée 2 3 2 2 6 4 5" xfId="13571"/>
    <cellStyle name="Entrée 2 3 2 2 6 4 6" xfId="13572"/>
    <cellStyle name="Entrée 2 3 2 2 6 4 7" xfId="13573"/>
    <cellStyle name="Entrée 2 3 2 2 6 5" xfId="4298"/>
    <cellStyle name="Entrée 2 3 2 2 6 5 2" xfId="13574"/>
    <cellStyle name="Entrée 2 3 2 2 6 5 3" xfId="13575"/>
    <cellStyle name="Entrée 2 3 2 2 6 5 4" xfId="13576"/>
    <cellStyle name="Entrée 2 3 2 2 6 5 5" xfId="13577"/>
    <cellStyle name="Entrée 2 3 2 2 6 5 6" xfId="13578"/>
    <cellStyle name="Entrée 2 3 2 2 6 5 7" xfId="13579"/>
    <cellStyle name="Entrée 2 3 2 2 6 6" xfId="13580"/>
    <cellStyle name="Entrée 2 3 2 2 6 7" xfId="13581"/>
    <cellStyle name="Entrée 2 3 2 2 6 8" xfId="13582"/>
    <cellStyle name="Entrée 2 3 2 2 6 9" xfId="13583"/>
    <cellStyle name="Entrée 2 3 2 2 7" xfId="2602"/>
    <cellStyle name="Entrée 2 3 2 2 7 2" xfId="13584"/>
    <cellStyle name="Entrée 2 3 2 2 7 3" xfId="13585"/>
    <cellStyle name="Entrée 2 3 2 2 7 4" xfId="13586"/>
    <cellStyle name="Entrée 2 3 2 2 7 5" xfId="13587"/>
    <cellStyle name="Entrée 2 3 2 2 7 6" xfId="13588"/>
    <cellStyle name="Entrée 2 3 2 2 7 7" xfId="13589"/>
    <cellStyle name="Entrée 2 3 2 2 7 8" xfId="13590"/>
    <cellStyle name="Entrée 2 3 2 2 7 9" xfId="13591"/>
    <cellStyle name="Entrée 2 3 2 2 8" xfId="1457"/>
    <cellStyle name="Entrée 2 3 2 2 8 2" xfId="13592"/>
    <cellStyle name="Entrée 2 3 2 2 8 3" xfId="13593"/>
    <cellStyle name="Entrée 2 3 2 2 8 4" xfId="13594"/>
    <cellStyle name="Entrée 2 3 2 2 8 5" xfId="13595"/>
    <cellStyle name="Entrée 2 3 2 2 8 6" xfId="13596"/>
    <cellStyle name="Entrée 2 3 2 2 8 7" xfId="13597"/>
    <cellStyle name="Entrée 2 3 2 2 8 8" xfId="13598"/>
    <cellStyle name="Entrée 2 3 2 2 9" xfId="4299"/>
    <cellStyle name="Entrée 2 3 2 2 9 2" xfId="13599"/>
    <cellStyle name="Entrée 2 3 2 2 9 3" xfId="13600"/>
    <cellStyle name="Entrée 2 3 2 2 9 4" xfId="13601"/>
    <cellStyle name="Entrée 2 3 2 2 9 5" xfId="13602"/>
    <cellStyle name="Entrée 2 3 2 2 9 6" xfId="13603"/>
    <cellStyle name="Entrée 2 3 2 2 9 7" xfId="13604"/>
    <cellStyle name="Entrée 2 3 2 3" xfId="821"/>
    <cellStyle name="Entrée 2 3 2 3 10" xfId="13605"/>
    <cellStyle name="Entrée 2 3 2 3 2" xfId="3060"/>
    <cellStyle name="Entrée 2 3 2 3 2 2" xfId="4300"/>
    <cellStyle name="Entrée 2 3 2 3 2 2 2" xfId="13606"/>
    <cellStyle name="Entrée 2 3 2 3 2 2 3" xfId="13607"/>
    <cellStyle name="Entrée 2 3 2 3 2 2 4" xfId="13608"/>
    <cellStyle name="Entrée 2 3 2 3 2 2 5" xfId="13609"/>
    <cellStyle name="Entrée 2 3 2 3 2 2 6" xfId="13610"/>
    <cellStyle name="Entrée 2 3 2 3 2 2 7" xfId="13611"/>
    <cellStyle name="Entrée 2 3 2 3 2 3" xfId="13612"/>
    <cellStyle name="Entrée 2 3 2 3 2 4" xfId="13613"/>
    <cellStyle name="Entrée 2 3 2 3 2 5" xfId="13614"/>
    <cellStyle name="Entrée 2 3 2 3 2 6" xfId="13615"/>
    <cellStyle name="Entrée 2 3 2 3 3" xfId="2389"/>
    <cellStyle name="Entrée 2 3 2 3 3 2" xfId="4301"/>
    <cellStyle name="Entrée 2 3 2 3 3 2 2" xfId="13616"/>
    <cellStyle name="Entrée 2 3 2 3 3 2 3" xfId="13617"/>
    <cellStyle name="Entrée 2 3 2 3 3 2 4" xfId="13618"/>
    <cellStyle name="Entrée 2 3 2 3 3 2 5" xfId="13619"/>
    <cellStyle name="Entrée 2 3 2 3 3 2 6" xfId="13620"/>
    <cellStyle name="Entrée 2 3 2 3 3 2 7" xfId="13621"/>
    <cellStyle name="Entrée 2 3 2 3 3 3" xfId="13622"/>
    <cellStyle name="Entrée 2 3 2 3 3 4" xfId="13623"/>
    <cellStyle name="Entrée 2 3 2 3 3 5" xfId="13624"/>
    <cellStyle name="Entrée 2 3 2 3 3 6" xfId="13625"/>
    <cellStyle name="Entrée 2 3 2 3 4" xfId="4302"/>
    <cellStyle name="Entrée 2 3 2 3 4 2" xfId="13626"/>
    <cellStyle name="Entrée 2 3 2 3 4 3" xfId="13627"/>
    <cellStyle name="Entrée 2 3 2 3 4 4" xfId="13628"/>
    <cellStyle name="Entrée 2 3 2 3 4 5" xfId="13629"/>
    <cellStyle name="Entrée 2 3 2 3 4 6" xfId="13630"/>
    <cellStyle name="Entrée 2 3 2 3 4 7" xfId="13631"/>
    <cellStyle name="Entrée 2 3 2 3 5" xfId="4303"/>
    <cellStyle name="Entrée 2 3 2 3 5 2" xfId="13632"/>
    <cellStyle name="Entrée 2 3 2 3 5 3" xfId="13633"/>
    <cellStyle name="Entrée 2 3 2 3 5 4" xfId="13634"/>
    <cellStyle name="Entrée 2 3 2 3 5 5" xfId="13635"/>
    <cellStyle name="Entrée 2 3 2 3 5 6" xfId="13636"/>
    <cellStyle name="Entrée 2 3 2 3 5 7" xfId="13637"/>
    <cellStyle name="Entrée 2 3 2 3 6" xfId="13638"/>
    <cellStyle name="Entrée 2 3 2 3 7" xfId="13639"/>
    <cellStyle name="Entrée 2 3 2 3 8" xfId="13640"/>
    <cellStyle name="Entrée 2 3 2 3 9" xfId="13641"/>
    <cellStyle name="Entrée 2 3 2 4" xfId="2513"/>
    <cellStyle name="Entrée 2 3 2 4 2" xfId="13642"/>
    <cellStyle name="Entrée 2 3 2 4 3" xfId="13643"/>
    <cellStyle name="Entrée 2 3 2 4 4" xfId="13644"/>
    <cellStyle name="Entrée 2 3 2 4 5" xfId="13645"/>
    <cellStyle name="Entrée 2 3 2 4 6" xfId="13646"/>
    <cellStyle name="Entrée 2 3 2 4 7" xfId="13647"/>
    <cellStyle name="Entrée 2 3 2 4 8" xfId="13648"/>
    <cellStyle name="Entrée 2 3 2 4 9" xfId="13649"/>
    <cellStyle name="Entrée 2 3 2 5" xfId="1368"/>
    <cellStyle name="Entrée 2 3 2 5 2" xfId="13650"/>
    <cellStyle name="Entrée 2 3 2 5 3" xfId="13651"/>
    <cellStyle name="Entrée 2 3 2 5 4" xfId="13652"/>
    <cellStyle name="Entrée 2 3 2 5 5" xfId="13653"/>
    <cellStyle name="Entrée 2 3 2 5 6" xfId="13654"/>
    <cellStyle name="Entrée 2 3 2 5 7" xfId="13655"/>
    <cellStyle name="Entrée 2 3 2 5 8" xfId="13656"/>
    <cellStyle name="Entrée 2 3 2 6" xfId="4304"/>
    <cellStyle name="Entrée 2 3 2 6 2" xfId="13657"/>
    <cellStyle name="Entrée 2 3 2 6 3" xfId="13658"/>
    <cellStyle name="Entrée 2 3 2 6 4" xfId="13659"/>
    <cellStyle name="Entrée 2 3 2 6 5" xfId="13660"/>
    <cellStyle name="Entrée 2 3 2 6 6" xfId="13661"/>
    <cellStyle name="Entrée 2 3 2 6 7" xfId="13662"/>
    <cellStyle name="Entrée 2 3 2 7" xfId="13663"/>
    <cellStyle name="Entrée 2 3 2 8" xfId="13664"/>
    <cellStyle name="Entrée 2 3 2 9" xfId="13665"/>
    <cellStyle name="Entrée 2 3 3" xfId="135"/>
    <cellStyle name="Entrée 2 3 3 10" xfId="13666"/>
    <cellStyle name="Entrée 2 3 3 11" xfId="13667"/>
    <cellStyle name="Entrée 2 3 3 12" xfId="13668"/>
    <cellStyle name="Entrée 2 3 3 13" xfId="13669"/>
    <cellStyle name="Entrée 2 3 3 14" xfId="13670"/>
    <cellStyle name="Entrée 2 3 3 15" xfId="32484"/>
    <cellStyle name="Entrée 2 3 3 16" xfId="34528"/>
    <cellStyle name="Entrée 2 3 3 17" xfId="34824"/>
    <cellStyle name="Entrée 2 3 3 2" xfId="136"/>
    <cellStyle name="Entrée 2 3 3 2 10" xfId="13671"/>
    <cellStyle name="Entrée 2 3 3 2 11" xfId="13672"/>
    <cellStyle name="Entrée 2 3 3 2 12" xfId="13673"/>
    <cellStyle name="Entrée 2 3 3 2 13" xfId="13674"/>
    <cellStyle name="Entrée 2 3 3 2 14" xfId="13675"/>
    <cellStyle name="Entrée 2 3 3 2 15" xfId="32775"/>
    <cellStyle name="Entrée 2 3 3 2 16" xfId="34570"/>
    <cellStyle name="Entrée 2 3 3 2 17" xfId="34825"/>
    <cellStyle name="Entrée 2 3 3 2 2" xfId="822"/>
    <cellStyle name="Entrée 2 3 3 2 2 10" xfId="13676"/>
    <cellStyle name="Entrée 2 3 3 2 2 11" xfId="33032"/>
    <cellStyle name="Entrée 2 3 3 2 2 12" xfId="34691"/>
    <cellStyle name="Entrée 2 3 3 2 2 2" xfId="3342"/>
    <cellStyle name="Entrée 2 3 3 2 2 2 2" xfId="4305"/>
    <cellStyle name="Entrée 2 3 3 2 2 2 2 2" xfId="13677"/>
    <cellStyle name="Entrée 2 3 3 2 2 2 2 3" xfId="13678"/>
    <cellStyle name="Entrée 2 3 3 2 2 2 2 4" xfId="13679"/>
    <cellStyle name="Entrée 2 3 3 2 2 2 2 5" xfId="13680"/>
    <cellStyle name="Entrée 2 3 3 2 2 2 2 6" xfId="13681"/>
    <cellStyle name="Entrée 2 3 3 2 2 2 2 7" xfId="13682"/>
    <cellStyle name="Entrée 2 3 3 2 2 2 3" xfId="13683"/>
    <cellStyle name="Entrée 2 3 3 2 2 2 4" xfId="13684"/>
    <cellStyle name="Entrée 2 3 3 2 2 2 5" xfId="13685"/>
    <cellStyle name="Entrée 2 3 3 2 2 2 6" xfId="13686"/>
    <cellStyle name="Entrée 2 3 3 2 2 3" xfId="2390"/>
    <cellStyle name="Entrée 2 3 3 2 2 3 2" xfId="4306"/>
    <cellStyle name="Entrée 2 3 3 2 2 3 2 2" xfId="13687"/>
    <cellStyle name="Entrée 2 3 3 2 2 3 2 3" xfId="13688"/>
    <cellStyle name="Entrée 2 3 3 2 2 3 2 4" xfId="13689"/>
    <cellStyle name="Entrée 2 3 3 2 2 3 2 5" xfId="13690"/>
    <cellStyle name="Entrée 2 3 3 2 2 3 2 6" xfId="13691"/>
    <cellStyle name="Entrée 2 3 3 2 2 3 2 7" xfId="13692"/>
    <cellStyle name="Entrée 2 3 3 2 2 3 3" xfId="13693"/>
    <cellStyle name="Entrée 2 3 3 2 2 3 4" xfId="13694"/>
    <cellStyle name="Entrée 2 3 3 2 2 3 5" xfId="13695"/>
    <cellStyle name="Entrée 2 3 3 2 2 3 6" xfId="13696"/>
    <cellStyle name="Entrée 2 3 3 2 2 4" xfId="4307"/>
    <cellStyle name="Entrée 2 3 3 2 2 4 2" xfId="13697"/>
    <cellStyle name="Entrée 2 3 3 2 2 4 3" xfId="13698"/>
    <cellStyle name="Entrée 2 3 3 2 2 4 4" xfId="13699"/>
    <cellStyle name="Entrée 2 3 3 2 2 4 5" xfId="13700"/>
    <cellStyle name="Entrée 2 3 3 2 2 4 6" xfId="13701"/>
    <cellStyle name="Entrée 2 3 3 2 2 4 7" xfId="13702"/>
    <cellStyle name="Entrée 2 3 3 2 2 5" xfId="4308"/>
    <cellStyle name="Entrée 2 3 3 2 2 5 2" xfId="13703"/>
    <cellStyle name="Entrée 2 3 3 2 2 5 3" xfId="13704"/>
    <cellStyle name="Entrée 2 3 3 2 2 5 4" xfId="13705"/>
    <cellStyle name="Entrée 2 3 3 2 2 5 5" xfId="13706"/>
    <cellStyle name="Entrée 2 3 3 2 2 5 6" xfId="13707"/>
    <cellStyle name="Entrée 2 3 3 2 2 5 7" xfId="13708"/>
    <cellStyle name="Entrée 2 3 3 2 2 6" xfId="13709"/>
    <cellStyle name="Entrée 2 3 3 2 2 7" xfId="13710"/>
    <cellStyle name="Entrée 2 3 3 2 2 8" xfId="13711"/>
    <cellStyle name="Entrée 2 3 3 2 2 9" xfId="13712"/>
    <cellStyle name="Entrée 2 3 3 2 3" xfId="823"/>
    <cellStyle name="Entrée 2 3 3 2 3 10" xfId="13713"/>
    <cellStyle name="Entrée 2 3 3 2 3 2" xfId="3609"/>
    <cellStyle name="Entrée 2 3 3 2 3 2 2" xfId="4309"/>
    <cellStyle name="Entrée 2 3 3 2 3 2 2 2" xfId="13714"/>
    <cellStyle name="Entrée 2 3 3 2 3 2 2 3" xfId="13715"/>
    <cellStyle name="Entrée 2 3 3 2 3 2 2 4" xfId="13716"/>
    <cellStyle name="Entrée 2 3 3 2 3 2 2 5" xfId="13717"/>
    <cellStyle name="Entrée 2 3 3 2 3 2 2 6" xfId="13718"/>
    <cellStyle name="Entrée 2 3 3 2 3 2 2 7" xfId="13719"/>
    <cellStyle name="Entrée 2 3 3 2 3 2 3" xfId="13720"/>
    <cellStyle name="Entrée 2 3 3 2 3 2 4" xfId="13721"/>
    <cellStyle name="Entrée 2 3 3 2 3 2 5" xfId="13722"/>
    <cellStyle name="Entrée 2 3 3 2 3 2 6" xfId="13723"/>
    <cellStyle name="Entrée 2 3 3 2 3 3" xfId="2391"/>
    <cellStyle name="Entrée 2 3 3 2 3 3 2" xfId="4310"/>
    <cellStyle name="Entrée 2 3 3 2 3 3 2 2" xfId="13724"/>
    <cellStyle name="Entrée 2 3 3 2 3 3 2 3" xfId="13725"/>
    <cellStyle name="Entrée 2 3 3 2 3 3 2 4" xfId="13726"/>
    <cellStyle name="Entrée 2 3 3 2 3 3 2 5" xfId="13727"/>
    <cellStyle name="Entrée 2 3 3 2 3 3 2 6" xfId="13728"/>
    <cellStyle name="Entrée 2 3 3 2 3 3 2 7" xfId="13729"/>
    <cellStyle name="Entrée 2 3 3 2 3 3 3" xfId="13730"/>
    <cellStyle name="Entrée 2 3 3 2 3 3 4" xfId="13731"/>
    <cellStyle name="Entrée 2 3 3 2 3 3 5" xfId="13732"/>
    <cellStyle name="Entrée 2 3 3 2 3 3 6" xfId="13733"/>
    <cellStyle name="Entrée 2 3 3 2 3 4" xfId="4311"/>
    <cellStyle name="Entrée 2 3 3 2 3 4 2" xfId="13734"/>
    <cellStyle name="Entrée 2 3 3 2 3 4 3" xfId="13735"/>
    <cellStyle name="Entrée 2 3 3 2 3 4 4" xfId="13736"/>
    <cellStyle name="Entrée 2 3 3 2 3 4 5" xfId="13737"/>
    <cellStyle name="Entrée 2 3 3 2 3 4 6" xfId="13738"/>
    <cellStyle name="Entrée 2 3 3 2 3 4 7" xfId="13739"/>
    <cellStyle name="Entrée 2 3 3 2 3 5" xfId="4312"/>
    <cellStyle name="Entrée 2 3 3 2 3 5 2" xfId="13740"/>
    <cellStyle name="Entrée 2 3 3 2 3 5 3" xfId="13741"/>
    <cellStyle name="Entrée 2 3 3 2 3 5 4" xfId="13742"/>
    <cellStyle name="Entrée 2 3 3 2 3 5 5" xfId="13743"/>
    <cellStyle name="Entrée 2 3 3 2 3 5 6" xfId="13744"/>
    <cellStyle name="Entrée 2 3 3 2 3 5 7" xfId="13745"/>
    <cellStyle name="Entrée 2 3 3 2 3 6" xfId="13746"/>
    <cellStyle name="Entrée 2 3 3 2 3 7" xfId="13747"/>
    <cellStyle name="Entrée 2 3 3 2 3 8" xfId="13748"/>
    <cellStyle name="Entrée 2 3 3 2 3 9" xfId="13749"/>
    <cellStyle name="Entrée 2 3 3 2 4" xfId="2794"/>
    <cellStyle name="Entrée 2 3 3 2 4 2" xfId="4313"/>
    <cellStyle name="Entrée 2 3 3 2 4 2 2" xfId="13750"/>
    <cellStyle name="Entrée 2 3 3 2 4 2 3" xfId="13751"/>
    <cellStyle name="Entrée 2 3 3 2 4 2 4" xfId="13752"/>
    <cellStyle name="Entrée 2 3 3 2 4 2 5" xfId="13753"/>
    <cellStyle name="Entrée 2 3 3 2 4 2 6" xfId="13754"/>
    <cellStyle name="Entrée 2 3 3 2 4 2 7" xfId="13755"/>
    <cellStyle name="Entrée 2 3 3 2 4 3" xfId="13756"/>
    <cellStyle name="Entrée 2 3 3 2 4 4" xfId="13757"/>
    <cellStyle name="Entrée 2 3 3 2 4 5" xfId="13758"/>
    <cellStyle name="Entrée 2 3 3 2 4 6" xfId="13759"/>
    <cellStyle name="Entrée 2 3 3 2 5" xfId="1650"/>
    <cellStyle name="Entrée 2 3 3 2 5 2" xfId="4314"/>
    <cellStyle name="Entrée 2 3 3 2 5 2 2" xfId="13760"/>
    <cellStyle name="Entrée 2 3 3 2 5 2 3" xfId="13761"/>
    <cellStyle name="Entrée 2 3 3 2 5 2 4" xfId="13762"/>
    <cellStyle name="Entrée 2 3 3 2 5 2 5" xfId="13763"/>
    <cellStyle name="Entrée 2 3 3 2 5 2 6" xfId="13764"/>
    <cellStyle name="Entrée 2 3 3 2 5 2 7" xfId="13765"/>
    <cellStyle name="Entrée 2 3 3 2 5 3" xfId="13766"/>
    <cellStyle name="Entrée 2 3 3 2 5 4" xfId="13767"/>
    <cellStyle name="Entrée 2 3 3 2 5 5" xfId="13768"/>
    <cellStyle name="Entrée 2 3 3 2 5 6" xfId="13769"/>
    <cellStyle name="Entrée 2 3 3 2 6" xfId="4315"/>
    <cellStyle name="Entrée 2 3 3 2 6 2" xfId="13770"/>
    <cellStyle name="Entrée 2 3 3 2 6 3" xfId="13771"/>
    <cellStyle name="Entrée 2 3 3 2 6 4" xfId="13772"/>
    <cellStyle name="Entrée 2 3 3 2 6 5" xfId="13773"/>
    <cellStyle name="Entrée 2 3 3 2 6 6" xfId="13774"/>
    <cellStyle name="Entrée 2 3 3 2 6 7" xfId="13775"/>
    <cellStyle name="Entrée 2 3 3 2 7" xfId="4316"/>
    <cellStyle name="Entrée 2 3 3 2 7 2" xfId="13776"/>
    <cellStyle name="Entrée 2 3 3 2 7 3" xfId="13777"/>
    <cellStyle name="Entrée 2 3 3 2 7 4" xfId="13778"/>
    <cellStyle name="Entrée 2 3 3 2 7 5" xfId="13779"/>
    <cellStyle name="Entrée 2 3 3 2 7 6" xfId="13780"/>
    <cellStyle name="Entrée 2 3 3 2 7 7" xfId="13781"/>
    <cellStyle name="Entrée 2 3 3 2 8" xfId="4317"/>
    <cellStyle name="Entrée 2 3 3 2 8 2" xfId="13782"/>
    <cellStyle name="Entrée 2 3 3 2 8 3" xfId="13783"/>
    <cellStyle name="Entrée 2 3 3 2 8 4" xfId="13784"/>
    <cellStyle name="Entrée 2 3 3 2 8 5" xfId="13785"/>
    <cellStyle name="Entrée 2 3 3 2 8 6" xfId="13786"/>
    <cellStyle name="Entrée 2 3 3 2 8 7" xfId="13787"/>
    <cellStyle name="Entrée 2 3 3 2 9" xfId="13788"/>
    <cellStyle name="Entrée 2 3 3 3" xfId="137"/>
    <cellStyle name="Entrée 2 3 3 3 10" xfId="13789"/>
    <cellStyle name="Entrée 2 3 3 3 11" xfId="13790"/>
    <cellStyle name="Entrée 2 3 3 3 12" xfId="13791"/>
    <cellStyle name="Entrée 2 3 3 3 13" xfId="13792"/>
    <cellStyle name="Entrée 2 3 3 3 14" xfId="13793"/>
    <cellStyle name="Entrée 2 3 3 3 15" xfId="32932"/>
    <cellStyle name="Entrée 2 3 3 3 16" xfId="34608"/>
    <cellStyle name="Entrée 2 3 3 3 17" xfId="34826"/>
    <cellStyle name="Entrée 2 3 3 3 2" xfId="824"/>
    <cellStyle name="Entrée 2 3 3 3 2 10" xfId="13794"/>
    <cellStyle name="Entrée 2 3 3 3 2 11" xfId="33033"/>
    <cellStyle name="Entrée 2 3 3 3 2 12" xfId="34692"/>
    <cellStyle name="Entrée 2 3 3 3 2 2" xfId="3343"/>
    <cellStyle name="Entrée 2 3 3 3 2 2 2" xfId="4318"/>
    <cellStyle name="Entrée 2 3 3 3 2 2 2 2" xfId="13795"/>
    <cellStyle name="Entrée 2 3 3 3 2 2 2 3" xfId="13796"/>
    <cellStyle name="Entrée 2 3 3 3 2 2 2 4" xfId="13797"/>
    <cellStyle name="Entrée 2 3 3 3 2 2 2 5" xfId="13798"/>
    <cellStyle name="Entrée 2 3 3 3 2 2 2 6" xfId="13799"/>
    <cellStyle name="Entrée 2 3 3 3 2 2 2 7" xfId="13800"/>
    <cellStyle name="Entrée 2 3 3 3 2 2 3" xfId="13801"/>
    <cellStyle name="Entrée 2 3 3 3 2 2 4" xfId="13802"/>
    <cellStyle name="Entrée 2 3 3 3 2 2 5" xfId="13803"/>
    <cellStyle name="Entrée 2 3 3 3 2 2 6" xfId="13804"/>
    <cellStyle name="Entrée 2 3 3 3 2 3" xfId="2392"/>
    <cellStyle name="Entrée 2 3 3 3 2 3 2" xfId="4319"/>
    <cellStyle name="Entrée 2 3 3 3 2 3 2 2" xfId="13805"/>
    <cellStyle name="Entrée 2 3 3 3 2 3 2 3" xfId="13806"/>
    <cellStyle name="Entrée 2 3 3 3 2 3 2 4" xfId="13807"/>
    <cellStyle name="Entrée 2 3 3 3 2 3 2 5" xfId="13808"/>
    <cellStyle name="Entrée 2 3 3 3 2 3 2 6" xfId="13809"/>
    <cellStyle name="Entrée 2 3 3 3 2 3 2 7" xfId="13810"/>
    <cellStyle name="Entrée 2 3 3 3 2 3 3" xfId="13811"/>
    <cellStyle name="Entrée 2 3 3 3 2 3 4" xfId="13812"/>
    <cellStyle name="Entrée 2 3 3 3 2 3 5" xfId="13813"/>
    <cellStyle name="Entrée 2 3 3 3 2 3 6" xfId="13814"/>
    <cellStyle name="Entrée 2 3 3 3 2 4" xfId="4320"/>
    <cellStyle name="Entrée 2 3 3 3 2 4 2" xfId="13815"/>
    <cellStyle name="Entrée 2 3 3 3 2 4 3" xfId="13816"/>
    <cellStyle name="Entrée 2 3 3 3 2 4 4" xfId="13817"/>
    <cellStyle name="Entrée 2 3 3 3 2 4 5" xfId="13818"/>
    <cellStyle name="Entrée 2 3 3 3 2 4 6" xfId="13819"/>
    <cellStyle name="Entrée 2 3 3 3 2 4 7" xfId="13820"/>
    <cellStyle name="Entrée 2 3 3 3 2 5" xfId="4321"/>
    <cellStyle name="Entrée 2 3 3 3 2 5 2" xfId="13821"/>
    <cellStyle name="Entrée 2 3 3 3 2 5 3" xfId="13822"/>
    <cellStyle name="Entrée 2 3 3 3 2 5 4" xfId="13823"/>
    <cellStyle name="Entrée 2 3 3 3 2 5 5" xfId="13824"/>
    <cellStyle name="Entrée 2 3 3 3 2 5 6" xfId="13825"/>
    <cellStyle name="Entrée 2 3 3 3 2 5 7" xfId="13826"/>
    <cellStyle name="Entrée 2 3 3 3 2 6" xfId="13827"/>
    <cellStyle name="Entrée 2 3 3 3 2 7" xfId="13828"/>
    <cellStyle name="Entrée 2 3 3 3 2 8" xfId="13829"/>
    <cellStyle name="Entrée 2 3 3 3 2 9" xfId="13830"/>
    <cellStyle name="Entrée 2 3 3 3 3" xfId="825"/>
    <cellStyle name="Entrée 2 3 3 3 3 10" xfId="13831"/>
    <cellStyle name="Entrée 2 3 3 3 3 2" xfId="3610"/>
    <cellStyle name="Entrée 2 3 3 3 3 2 2" xfId="4322"/>
    <cellStyle name="Entrée 2 3 3 3 3 2 2 2" xfId="13832"/>
    <cellStyle name="Entrée 2 3 3 3 3 2 2 3" xfId="13833"/>
    <cellStyle name="Entrée 2 3 3 3 3 2 2 4" xfId="13834"/>
    <cellStyle name="Entrée 2 3 3 3 3 2 2 5" xfId="13835"/>
    <cellStyle name="Entrée 2 3 3 3 3 2 2 6" xfId="13836"/>
    <cellStyle name="Entrée 2 3 3 3 3 2 2 7" xfId="13837"/>
    <cellStyle name="Entrée 2 3 3 3 3 2 3" xfId="13838"/>
    <cellStyle name="Entrée 2 3 3 3 3 2 4" xfId="13839"/>
    <cellStyle name="Entrée 2 3 3 3 3 2 5" xfId="13840"/>
    <cellStyle name="Entrée 2 3 3 3 3 2 6" xfId="13841"/>
    <cellStyle name="Entrée 2 3 3 3 3 3" xfId="2393"/>
    <cellStyle name="Entrée 2 3 3 3 3 3 2" xfId="4323"/>
    <cellStyle name="Entrée 2 3 3 3 3 3 2 2" xfId="13842"/>
    <cellStyle name="Entrée 2 3 3 3 3 3 2 3" xfId="13843"/>
    <cellStyle name="Entrée 2 3 3 3 3 3 2 4" xfId="13844"/>
    <cellStyle name="Entrée 2 3 3 3 3 3 2 5" xfId="13845"/>
    <cellStyle name="Entrée 2 3 3 3 3 3 2 6" xfId="13846"/>
    <cellStyle name="Entrée 2 3 3 3 3 3 2 7" xfId="13847"/>
    <cellStyle name="Entrée 2 3 3 3 3 3 3" xfId="13848"/>
    <cellStyle name="Entrée 2 3 3 3 3 3 4" xfId="13849"/>
    <cellStyle name="Entrée 2 3 3 3 3 3 5" xfId="13850"/>
    <cellStyle name="Entrée 2 3 3 3 3 3 6" xfId="13851"/>
    <cellStyle name="Entrée 2 3 3 3 3 4" xfId="4324"/>
    <cellStyle name="Entrée 2 3 3 3 3 4 2" xfId="13852"/>
    <cellStyle name="Entrée 2 3 3 3 3 4 3" xfId="13853"/>
    <cellStyle name="Entrée 2 3 3 3 3 4 4" xfId="13854"/>
    <cellStyle name="Entrée 2 3 3 3 3 4 5" xfId="13855"/>
    <cellStyle name="Entrée 2 3 3 3 3 4 6" xfId="13856"/>
    <cellStyle name="Entrée 2 3 3 3 3 4 7" xfId="13857"/>
    <cellStyle name="Entrée 2 3 3 3 3 5" xfId="4325"/>
    <cellStyle name="Entrée 2 3 3 3 3 5 2" xfId="13858"/>
    <cellStyle name="Entrée 2 3 3 3 3 5 3" xfId="13859"/>
    <cellStyle name="Entrée 2 3 3 3 3 5 4" xfId="13860"/>
    <cellStyle name="Entrée 2 3 3 3 3 5 5" xfId="13861"/>
    <cellStyle name="Entrée 2 3 3 3 3 5 6" xfId="13862"/>
    <cellStyle name="Entrée 2 3 3 3 3 5 7" xfId="13863"/>
    <cellStyle name="Entrée 2 3 3 3 3 6" xfId="13864"/>
    <cellStyle name="Entrée 2 3 3 3 3 7" xfId="13865"/>
    <cellStyle name="Entrée 2 3 3 3 3 8" xfId="13866"/>
    <cellStyle name="Entrée 2 3 3 3 3 9" xfId="13867"/>
    <cellStyle name="Entrée 2 3 3 3 4" xfId="2795"/>
    <cellStyle name="Entrée 2 3 3 3 4 2" xfId="4326"/>
    <cellStyle name="Entrée 2 3 3 3 4 2 2" xfId="13868"/>
    <cellStyle name="Entrée 2 3 3 3 4 2 3" xfId="13869"/>
    <cellStyle name="Entrée 2 3 3 3 4 2 4" xfId="13870"/>
    <cellStyle name="Entrée 2 3 3 3 4 2 5" xfId="13871"/>
    <cellStyle name="Entrée 2 3 3 3 4 2 6" xfId="13872"/>
    <cellStyle name="Entrée 2 3 3 3 4 2 7" xfId="13873"/>
    <cellStyle name="Entrée 2 3 3 3 4 3" xfId="13874"/>
    <cellStyle name="Entrée 2 3 3 3 4 4" xfId="13875"/>
    <cellStyle name="Entrée 2 3 3 3 4 5" xfId="13876"/>
    <cellStyle name="Entrée 2 3 3 3 4 6" xfId="13877"/>
    <cellStyle name="Entrée 2 3 3 3 5" xfId="1651"/>
    <cellStyle name="Entrée 2 3 3 3 5 2" xfId="4327"/>
    <cellStyle name="Entrée 2 3 3 3 5 2 2" xfId="13878"/>
    <cellStyle name="Entrée 2 3 3 3 5 2 3" xfId="13879"/>
    <cellStyle name="Entrée 2 3 3 3 5 2 4" xfId="13880"/>
    <cellStyle name="Entrée 2 3 3 3 5 2 5" xfId="13881"/>
    <cellStyle name="Entrée 2 3 3 3 5 2 6" xfId="13882"/>
    <cellStyle name="Entrée 2 3 3 3 5 2 7" xfId="13883"/>
    <cellStyle name="Entrée 2 3 3 3 5 3" xfId="13884"/>
    <cellStyle name="Entrée 2 3 3 3 5 4" xfId="13885"/>
    <cellStyle name="Entrée 2 3 3 3 5 5" xfId="13886"/>
    <cellStyle name="Entrée 2 3 3 3 5 6" xfId="13887"/>
    <cellStyle name="Entrée 2 3 3 3 6" xfId="4328"/>
    <cellStyle name="Entrée 2 3 3 3 6 2" xfId="13888"/>
    <cellStyle name="Entrée 2 3 3 3 6 3" xfId="13889"/>
    <cellStyle name="Entrée 2 3 3 3 6 4" xfId="13890"/>
    <cellStyle name="Entrée 2 3 3 3 6 5" xfId="13891"/>
    <cellStyle name="Entrée 2 3 3 3 6 6" xfId="13892"/>
    <cellStyle name="Entrée 2 3 3 3 6 7" xfId="13893"/>
    <cellStyle name="Entrée 2 3 3 3 7" xfId="4329"/>
    <cellStyle name="Entrée 2 3 3 3 7 2" xfId="13894"/>
    <cellStyle name="Entrée 2 3 3 3 7 3" xfId="13895"/>
    <cellStyle name="Entrée 2 3 3 3 7 4" xfId="13896"/>
    <cellStyle name="Entrée 2 3 3 3 7 5" xfId="13897"/>
    <cellStyle name="Entrée 2 3 3 3 7 6" xfId="13898"/>
    <cellStyle name="Entrée 2 3 3 3 7 7" xfId="13899"/>
    <cellStyle name="Entrée 2 3 3 3 8" xfId="4330"/>
    <cellStyle name="Entrée 2 3 3 3 8 2" xfId="13900"/>
    <cellStyle name="Entrée 2 3 3 3 8 3" xfId="13901"/>
    <cellStyle name="Entrée 2 3 3 3 8 4" xfId="13902"/>
    <cellStyle name="Entrée 2 3 3 3 8 5" xfId="13903"/>
    <cellStyle name="Entrée 2 3 3 3 8 6" xfId="13904"/>
    <cellStyle name="Entrée 2 3 3 3 8 7" xfId="13905"/>
    <cellStyle name="Entrée 2 3 3 3 9" xfId="13906"/>
    <cellStyle name="Entrée 2 3 3 4" xfId="138"/>
    <cellStyle name="Entrée 2 3 3 4 10" xfId="13907"/>
    <cellStyle name="Entrée 2 3 3 4 11" xfId="13908"/>
    <cellStyle name="Entrée 2 3 3 4 12" xfId="13909"/>
    <cellStyle name="Entrée 2 3 3 4 13" xfId="13910"/>
    <cellStyle name="Entrée 2 3 3 4 14" xfId="13911"/>
    <cellStyle name="Entrée 2 3 3 4 15" xfId="32954"/>
    <cellStyle name="Entrée 2 3 3 4 16" xfId="34630"/>
    <cellStyle name="Entrée 2 3 3 4 17" xfId="34827"/>
    <cellStyle name="Entrée 2 3 3 4 2" xfId="826"/>
    <cellStyle name="Entrée 2 3 3 4 2 10" xfId="13912"/>
    <cellStyle name="Entrée 2 3 3 4 2 11" xfId="33034"/>
    <cellStyle name="Entrée 2 3 3 4 2 12" xfId="34693"/>
    <cellStyle name="Entrée 2 3 3 4 2 2" xfId="3344"/>
    <cellStyle name="Entrée 2 3 3 4 2 2 2" xfId="4331"/>
    <cellStyle name="Entrée 2 3 3 4 2 2 2 2" xfId="13913"/>
    <cellStyle name="Entrée 2 3 3 4 2 2 2 3" xfId="13914"/>
    <cellStyle name="Entrée 2 3 3 4 2 2 2 4" xfId="13915"/>
    <cellStyle name="Entrée 2 3 3 4 2 2 2 5" xfId="13916"/>
    <cellStyle name="Entrée 2 3 3 4 2 2 2 6" xfId="13917"/>
    <cellStyle name="Entrée 2 3 3 4 2 2 2 7" xfId="13918"/>
    <cellStyle name="Entrée 2 3 3 4 2 2 3" xfId="13919"/>
    <cellStyle name="Entrée 2 3 3 4 2 2 4" xfId="13920"/>
    <cellStyle name="Entrée 2 3 3 4 2 2 5" xfId="13921"/>
    <cellStyle name="Entrée 2 3 3 4 2 2 6" xfId="13922"/>
    <cellStyle name="Entrée 2 3 3 4 2 3" xfId="2394"/>
    <cellStyle name="Entrée 2 3 3 4 2 3 2" xfId="4332"/>
    <cellStyle name="Entrée 2 3 3 4 2 3 2 2" xfId="13923"/>
    <cellStyle name="Entrée 2 3 3 4 2 3 2 3" xfId="13924"/>
    <cellStyle name="Entrée 2 3 3 4 2 3 2 4" xfId="13925"/>
    <cellStyle name="Entrée 2 3 3 4 2 3 2 5" xfId="13926"/>
    <cellStyle name="Entrée 2 3 3 4 2 3 2 6" xfId="13927"/>
    <cellStyle name="Entrée 2 3 3 4 2 3 2 7" xfId="13928"/>
    <cellStyle name="Entrée 2 3 3 4 2 3 3" xfId="13929"/>
    <cellStyle name="Entrée 2 3 3 4 2 3 4" xfId="13930"/>
    <cellStyle name="Entrée 2 3 3 4 2 3 5" xfId="13931"/>
    <cellStyle name="Entrée 2 3 3 4 2 3 6" xfId="13932"/>
    <cellStyle name="Entrée 2 3 3 4 2 4" xfId="4333"/>
    <cellStyle name="Entrée 2 3 3 4 2 4 2" xfId="13933"/>
    <cellStyle name="Entrée 2 3 3 4 2 4 3" xfId="13934"/>
    <cellStyle name="Entrée 2 3 3 4 2 4 4" xfId="13935"/>
    <cellStyle name="Entrée 2 3 3 4 2 4 5" xfId="13936"/>
    <cellStyle name="Entrée 2 3 3 4 2 4 6" xfId="13937"/>
    <cellStyle name="Entrée 2 3 3 4 2 4 7" xfId="13938"/>
    <cellStyle name="Entrée 2 3 3 4 2 5" xfId="4334"/>
    <cellStyle name="Entrée 2 3 3 4 2 5 2" xfId="13939"/>
    <cellStyle name="Entrée 2 3 3 4 2 5 3" xfId="13940"/>
    <cellStyle name="Entrée 2 3 3 4 2 5 4" xfId="13941"/>
    <cellStyle name="Entrée 2 3 3 4 2 5 5" xfId="13942"/>
    <cellStyle name="Entrée 2 3 3 4 2 5 6" xfId="13943"/>
    <cellStyle name="Entrée 2 3 3 4 2 5 7" xfId="13944"/>
    <cellStyle name="Entrée 2 3 3 4 2 6" xfId="13945"/>
    <cellStyle name="Entrée 2 3 3 4 2 7" xfId="13946"/>
    <cellStyle name="Entrée 2 3 3 4 2 8" xfId="13947"/>
    <cellStyle name="Entrée 2 3 3 4 2 9" xfId="13948"/>
    <cellStyle name="Entrée 2 3 3 4 3" xfId="827"/>
    <cellStyle name="Entrée 2 3 3 4 3 10" xfId="13949"/>
    <cellStyle name="Entrée 2 3 3 4 3 2" xfId="3611"/>
    <cellStyle name="Entrée 2 3 3 4 3 2 2" xfId="4335"/>
    <cellStyle name="Entrée 2 3 3 4 3 2 2 2" xfId="13950"/>
    <cellStyle name="Entrée 2 3 3 4 3 2 2 3" xfId="13951"/>
    <cellStyle name="Entrée 2 3 3 4 3 2 2 4" xfId="13952"/>
    <cellStyle name="Entrée 2 3 3 4 3 2 2 5" xfId="13953"/>
    <cellStyle name="Entrée 2 3 3 4 3 2 2 6" xfId="13954"/>
    <cellStyle name="Entrée 2 3 3 4 3 2 2 7" xfId="13955"/>
    <cellStyle name="Entrée 2 3 3 4 3 2 3" xfId="13956"/>
    <cellStyle name="Entrée 2 3 3 4 3 2 4" xfId="13957"/>
    <cellStyle name="Entrée 2 3 3 4 3 2 5" xfId="13958"/>
    <cellStyle name="Entrée 2 3 3 4 3 2 6" xfId="13959"/>
    <cellStyle name="Entrée 2 3 3 4 3 3" xfId="2395"/>
    <cellStyle name="Entrée 2 3 3 4 3 3 2" xfId="4336"/>
    <cellStyle name="Entrée 2 3 3 4 3 3 2 2" xfId="13960"/>
    <cellStyle name="Entrée 2 3 3 4 3 3 2 3" xfId="13961"/>
    <cellStyle name="Entrée 2 3 3 4 3 3 2 4" xfId="13962"/>
    <cellStyle name="Entrée 2 3 3 4 3 3 2 5" xfId="13963"/>
    <cellStyle name="Entrée 2 3 3 4 3 3 2 6" xfId="13964"/>
    <cellStyle name="Entrée 2 3 3 4 3 3 2 7" xfId="13965"/>
    <cellStyle name="Entrée 2 3 3 4 3 3 3" xfId="13966"/>
    <cellStyle name="Entrée 2 3 3 4 3 3 4" xfId="13967"/>
    <cellStyle name="Entrée 2 3 3 4 3 3 5" xfId="13968"/>
    <cellStyle name="Entrée 2 3 3 4 3 3 6" xfId="13969"/>
    <cellStyle name="Entrée 2 3 3 4 3 4" xfId="4337"/>
    <cellStyle name="Entrée 2 3 3 4 3 4 2" xfId="13970"/>
    <cellStyle name="Entrée 2 3 3 4 3 4 3" xfId="13971"/>
    <cellStyle name="Entrée 2 3 3 4 3 4 4" xfId="13972"/>
    <cellStyle name="Entrée 2 3 3 4 3 4 5" xfId="13973"/>
    <cellStyle name="Entrée 2 3 3 4 3 4 6" xfId="13974"/>
    <cellStyle name="Entrée 2 3 3 4 3 4 7" xfId="13975"/>
    <cellStyle name="Entrée 2 3 3 4 3 5" xfId="4338"/>
    <cellStyle name="Entrée 2 3 3 4 3 5 2" xfId="13976"/>
    <cellStyle name="Entrée 2 3 3 4 3 5 3" xfId="13977"/>
    <cellStyle name="Entrée 2 3 3 4 3 5 4" xfId="13978"/>
    <cellStyle name="Entrée 2 3 3 4 3 5 5" xfId="13979"/>
    <cellStyle name="Entrée 2 3 3 4 3 5 6" xfId="13980"/>
    <cellStyle name="Entrée 2 3 3 4 3 5 7" xfId="13981"/>
    <cellStyle name="Entrée 2 3 3 4 3 6" xfId="13982"/>
    <cellStyle name="Entrée 2 3 3 4 3 7" xfId="13983"/>
    <cellStyle name="Entrée 2 3 3 4 3 8" xfId="13984"/>
    <cellStyle name="Entrée 2 3 3 4 3 9" xfId="13985"/>
    <cellStyle name="Entrée 2 3 3 4 4" xfId="2796"/>
    <cellStyle name="Entrée 2 3 3 4 4 2" xfId="4339"/>
    <cellStyle name="Entrée 2 3 3 4 4 2 2" xfId="13986"/>
    <cellStyle name="Entrée 2 3 3 4 4 2 3" xfId="13987"/>
    <cellStyle name="Entrée 2 3 3 4 4 2 4" xfId="13988"/>
    <cellStyle name="Entrée 2 3 3 4 4 2 5" xfId="13989"/>
    <cellStyle name="Entrée 2 3 3 4 4 2 6" xfId="13990"/>
    <cellStyle name="Entrée 2 3 3 4 4 2 7" xfId="13991"/>
    <cellStyle name="Entrée 2 3 3 4 4 3" xfId="13992"/>
    <cellStyle name="Entrée 2 3 3 4 4 4" xfId="13993"/>
    <cellStyle name="Entrée 2 3 3 4 4 5" xfId="13994"/>
    <cellStyle name="Entrée 2 3 3 4 4 6" xfId="13995"/>
    <cellStyle name="Entrée 2 3 3 4 5" xfId="1652"/>
    <cellStyle name="Entrée 2 3 3 4 5 2" xfId="4340"/>
    <cellStyle name="Entrée 2 3 3 4 5 2 2" xfId="13996"/>
    <cellStyle name="Entrée 2 3 3 4 5 2 3" xfId="13997"/>
    <cellStyle name="Entrée 2 3 3 4 5 2 4" xfId="13998"/>
    <cellStyle name="Entrée 2 3 3 4 5 2 5" xfId="13999"/>
    <cellStyle name="Entrée 2 3 3 4 5 2 6" xfId="14000"/>
    <cellStyle name="Entrée 2 3 3 4 5 2 7" xfId="14001"/>
    <cellStyle name="Entrée 2 3 3 4 5 3" xfId="14002"/>
    <cellStyle name="Entrée 2 3 3 4 5 4" xfId="14003"/>
    <cellStyle name="Entrée 2 3 3 4 5 5" xfId="14004"/>
    <cellStyle name="Entrée 2 3 3 4 5 6" xfId="14005"/>
    <cellStyle name="Entrée 2 3 3 4 6" xfId="4341"/>
    <cellStyle name="Entrée 2 3 3 4 6 2" xfId="14006"/>
    <cellStyle name="Entrée 2 3 3 4 6 3" xfId="14007"/>
    <cellStyle name="Entrée 2 3 3 4 6 4" xfId="14008"/>
    <cellStyle name="Entrée 2 3 3 4 6 5" xfId="14009"/>
    <cellStyle name="Entrée 2 3 3 4 6 6" xfId="14010"/>
    <cellStyle name="Entrée 2 3 3 4 6 7" xfId="14011"/>
    <cellStyle name="Entrée 2 3 3 4 7" xfId="4342"/>
    <cellStyle name="Entrée 2 3 3 4 7 2" xfId="14012"/>
    <cellStyle name="Entrée 2 3 3 4 7 3" xfId="14013"/>
    <cellStyle name="Entrée 2 3 3 4 7 4" xfId="14014"/>
    <cellStyle name="Entrée 2 3 3 4 7 5" xfId="14015"/>
    <cellStyle name="Entrée 2 3 3 4 7 6" xfId="14016"/>
    <cellStyle name="Entrée 2 3 3 4 7 7" xfId="14017"/>
    <cellStyle name="Entrée 2 3 3 4 8" xfId="4343"/>
    <cellStyle name="Entrée 2 3 3 4 8 2" xfId="14018"/>
    <cellStyle name="Entrée 2 3 3 4 8 3" xfId="14019"/>
    <cellStyle name="Entrée 2 3 3 4 8 4" xfId="14020"/>
    <cellStyle name="Entrée 2 3 3 4 8 5" xfId="14021"/>
    <cellStyle name="Entrée 2 3 3 4 8 6" xfId="14022"/>
    <cellStyle name="Entrée 2 3 3 4 8 7" xfId="14023"/>
    <cellStyle name="Entrée 2 3 3 4 9" xfId="14024"/>
    <cellStyle name="Entrée 2 3 3 5" xfId="139"/>
    <cellStyle name="Entrée 2 3 3 5 10" xfId="14025"/>
    <cellStyle name="Entrée 2 3 3 5 11" xfId="14026"/>
    <cellStyle name="Entrée 2 3 3 5 12" xfId="14027"/>
    <cellStyle name="Entrée 2 3 3 5 13" xfId="14028"/>
    <cellStyle name="Entrée 2 3 3 5 14" xfId="14029"/>
    <cellStyle name="Entrée 2 3 3 5 15" xfId="32973"/>
    <cellStyle name="Entrée 2 3 3 5 16" xfId="34649"/>
    <cellStyle name="Entrée 2 3 3 5 17" xfId="34828"/>
    <cellStyle name="Entrée 2 3 3 5 2" xfId="828"/>
    <cellStyle name="Entrée 2 3 3 5 2 10" xfId="14030"/>
    <cellStyle name="Entrée 2 3 3 5 2 2" xfId="3345"/>
    <cellStyle name="Entrée 2 3 3 5 2 2 2" xfId="4344"/>
    <cellStyle name="Entrée 2 3 3 5 2 2 2 2" xfId="14031"/>
    <cellStyle name="Entrée 2 3 3 5 2 2 2 3" xfId="14032"/>
    <cellStyle name="Entrée 2 3 3 5 2 2 2 4" xfId="14033"/>
    <cellStyle name="Entrée 2 3 3 5 2 2 2 5" xfId="14034"/>
    <cellStyle name="Entrée 2 3 3 5 2 2 2 6" xfId="14035"/>
    <cellStyle name="Entrée 2 3 3 5 2 2 2 7" xfId="14036"/>
    <cellStyle name="Entrée 2 3 3 5 2 2 3" xfId="14037"/>
    <cellStyle name="Entrée 2 3 3 5 2 2 4" xfId="14038"/>
    <cellStyle name="Entrée 2 3 3 5 2 2 5" xfId="14039"/>
    <cellStyle name="Entrée 2 3 3 5 2 2 6" xfId="14040"/>
    <cellStyle name="Entrée 2 3 3 5 2 3" xfId="2396"/>
    <cellStyle name="Entrée 2 3 3 5 2 3 2" xfId="4345"/>
    <cellStyle name="Entrée 2 3 3 5 2 3 2 2" xfId="14041"/>
    <cellStyle name="Entrée 2 3 3 5 2 3 2 3" xfId="14042"/>
    <cellStyle name="Entrée 2 3 3 5 2 3 2 4" xfId="14043"/>
    <cellStyle name="Entrée 2 3 3 5 2 3 2 5" xfId="14044"/>
    <cellStyle name="Entrée 2 3 3 5 2 3 2 6" xfId="14045"/>
    <cellStyle name="Entrée 2 3 3 5 2 3 2 7" xfId="14046"/>
    <cellStyle name="Entrée 2 3 3 5 2 3 3" xfId="14047"/>
    <cellStyle name="Entrée 2 3 3 5 2 3 4" xfId="14048"/>
    <cellStyle name="Entrée 2 3 3 5 2 3 5" xfId="14049"/>
    <cellStyle name="Entrée 2 3 3 5 2 3 6" xfId="14050"/>
    <cellStyle name="Entrée 2 3 3 5 2 4" xfId="4346"/>
    <cellStyle name="Entrée 2 3 3 5 2 4 2" xfId="14051"/>
    <cellStyle name="Entrée 2 3 3 5 2 4 3" xfId="14052"/>
    <cellStyle name="Entrée 2 3 3 5 2 4 4" xfId="14053"/>
    <cellStyle name="Entrée 2 3 3 5 2 4 5" xfId="14054"/>
    <cellStyle name="Entrée 2 3 3 5 2 4 6" xfId="14055"/>
    <cellStyle name="Entrée 2 3 3 5 2 4 7" xfId="14056"/>
    <cellStyle name="Entrée 2 3 3 5 2 5" xfId="4347"/>
    <cellStyle name="Entrée 2 3 3 5 2 5 2" xfId="14057"/>
    <cellStyle name="Entrée 2 3 3 5 2 5 3" xfId="14058"/>
    <cellStyle name="Entrée 2 3 3 5 2 5 4" xfId="14059"/>
    <cellStyle name="Entrée 2 3 3 5 2 5 5" xfId="14060"/>
    <cellStyle name="Entrée 2 3 3 5 2 5 6" xfId="14061"/>
    <cellStyle name="Entrée 2 3 3 5 2 5 7" xfId="14062"/>
    <cellStyle name="Entrée 2 3 3 5 2 6" xfId="14063"/>
    <cellStyle name="Entrée 2 3 3 5 2 7" xfId="14064"/>
    <cellStyle name="Entrée 2 3 3 5 2 8" xfId="14065"/>
    <cellStyle name="Entrée 2 3 3 5 2 9" xfId="14066"/>
    <cellStyle name="Entrée 2 3 3 5 3" xfId="829"/>
    <cellStyle name="Entrée 2 3 3 5 3 10" xfId="14067"/>
    <cellStyle name="Entrée 2 3 3 5 3 2" xfId="3612"/>
    <cellStyle name="Entrée 2 3 3 5 3 2 2" xfId="4348"/>
    <cellStyle name="Entrée 2 3 3 5 3 2 2 2" xfId="14068"/>
    <cellStyle name="Entrée 2 3 3 5 3 2 2 3" xfId="14069"/>
    <cellStyle name="Entrée 2 3 3 5 3 2 2 4" xfId="14070"/>
    <cellStyle name="Entrée 2 3 3 5 3 2 2 5" xfId="14071"/>
    <cellStyle name="Entrée 2 3 3 5 3 2 2 6" xfId="14072"/>
    <cellStyle name="Entrée 2 3 3 5 3 2 2 7" xfId="14073"/>
    <cellStyle name="Entrée 2 3 3 5 3 2 3" xfId="14074"/>
    <cellStyle name="Entrée 2 3 3 5 3 2 4" xfId="14075"/>
    <cellStyle name="Entrée 2 3 3 5 3 2 5" xfId="14076"/>
    <cellStyle name="Entrée 2 3 3 5 3 2 6" xfId="14077"/>
    <cellStyle name="Entrée 2 3 3 5 3 3" xfId="2397"/>
    <cellStyle name="Entrée 2 3 3 5 3 3 2" xfId="4349"/>
    <cellStyle name="Entrée 2 3 3 5 3 3 2 2" xfId="14078"/>
    <cellStyle name="Entrée 2 3 3 5 3 3 2 3" xfId="14079"/>
    <cellStyle name="Entrée 2 3 3 5 3 3 2 4" xfId="14080"/>
    <cellStyle name="Entrée 2 3 3 5 3 3 2 5" xfId="14081"/>
    <cellStyle name="Entrée 2 3 3 5 3 3 2 6" xfId="14082"/>
    <cellStyle name="Entrée 2 3 3 5 3 3 2 7" xfId="14083"/>
    <cellStyle name="Entrée 2 3 3 5 3 3 3" xfId="14084"/>
    <cellStyle name="Entrée 2 3 3 5 3 3 4" xfId="14085"/>
    <cellStyle name="Entrée 2 3 3 5 3 3 5" xfId="14086"/>
    <cellStyle name="Entrée 2 3 3 5 3 3 6" xfId="14087"/>
    <cellStyle name="Entrée 2 3 3 5 3 4" xfId="4350"/>
    <cellStyle name="Entrée 2 3 3 5 3 4 2" xfId="14088"/>
    <cellStyle name="Entrée 2 3 3 5 3 4 3" xfId="14089"/>
    <cellStyle name="Entrée 2 3 3 5 3 4 4" xfId="14090"/>
    <cellStyle name="Entrée 2 3 3 5 3 4 5" xfId="14091"/>
    <cellStyle name="Entrée 2 3 3 5 3 4 6" xfId="14092"/>
    <cellStyle name="Entrée 2 3 3 5 3 4 7" xfId="14093"/>
    <cellStyle name="Entrée 2 3 3 5 3 5" xfId="4351"/>
    <cellStyle name="Entrée 2 3 3 5 3 5 2" xfId="14094"/>
    <cellStyle name="Entrée 2 3 3 5 3 5 3" xfId="14095"/>
    <cellStyle name="Entrée 2 3 3 5 3 5 4" xfId="14096"/>
    <cellStyle name="Entrée 2 3 3 5 3 5 5" xfId="14097"/>
    <cellStyle name="Entrée 2 3 3 5 3 5 6" xfId="14098"/>
    <cellStyle name="Entrée 2 3 3 5 3 5 7" xfId="14099"/>
    <cellStyle name="Entrée 2 3 3 5 3 6" xfId="14100"/>
    <cellStyle name="Entrée 2 3 3 5 3 7" xfId="14101"/>
    <cellStyle name="Entrée 2 3 3 5 3 8" xfId="14102"/>
    <cellStyle name="Entrée 2 3 3 5 3 9" xfId="14103"/>
    <cellStyle name="Entrée 2 3 3 5 4" xfId="2797"/>
    <cellStyle name="Entrée 2 3 3 5 4 2" xfId="4352"/>
    <cellStyle name="Entrée 2 3 3 5 4 2 2" xfId="14104"/>
    <cellStyle name="Entrée 2 3 3 5 4 2 3" xfId="14105"/>
    <cellStyle name="Entrée 2 3 3 5 4 2 4" xfId="14106"/>
    <cellStyle name="Entrée 2 3 3 5 4 2 5" xfId="14107"/>
    <cellStyle name="Entrée 2 3 3 5 4 2 6" xfId="14108"/>
    <cellStyle name="Entrée 2 3 3 5 4 2 7" xfId="14109"/>
    <cellStyle name="Entrée 2 3 3 5 4 3" xfId="14110"/>
    <cellStyle name="Entrée 2 3 3 5 4 4" xfId="14111"/>
    <cellStyle name="Entrée 2 3 3 5 4 5" xfId="14112"/>
    <cellStyle name="Entrée 2 3 3 5 4 6" xfId="14113"/>
    <cellStyle name="Entrée 2 3 3 5 5" xfId="1653"/>
    <cellStyle name="Entrée 2 3 3 5 5 2" xfId="4353"/>
    <cellStyle name="Entrée 2 3 3 5 5 2 2" xfId="14114"/>
    <cellStyle name="Entrée 2 3 3 5 5 2 3" xfId="14115"/>
    <cellStyle name="Entrée 2 3 3 5 5 2 4" xfId="14116"/>
    <cellStyle name="Entrée 2 3 3 5 5 2 5" xfId="14117"/>
    <cellStyle name="Entrée 2 3 3 5 5 2 6" xfId="14118"/>
    <cellStyle name="Entrée 2 3 3 5 5 2 7" xfId="14119"/>
    <cellStyle name="Entrée 2 3 3 5 5 3" xfId="14120"/>
    <cellStyle name="Entrée 2 3 3 5 5 4" xfId="14121"/>
    <cellStyle name="Entrée 2 3 3 5 5 5" xfId="14122"/>
    <cellStyle name="Entrée 2 3 3 5 5 6" xfId="14123"/>
    <cellStyle name="Entrée 2 3 3 5 6" xfId="4354"/>
    <cellStyle name="Entrée 2 3 3 5 6 2" xfId="14124"/>
    <cellStyle name="Entrée 2 3 3 5 6 3" xfId="14125"/>
    <cellStyle name="Entrée 2 3 3 5 6 4" xfId="14126"/>
    <cellStyle name="Entrée 2 3 3 5 6 5" xfId="14127"/>
    <cellStyle name="Entrée 2 3 3 5 6 6" xfId="14128"/>
    <cellStyle name="Entrée 2 3 3 5 6 7" xfId="14129"/>
    <cellStyle name="Entrée 2 3 3 5 7" xfId="4355"/>
    <cellStyle name="Entrée 2 3 3 5 7 2" xfId="14130"/>
    <cellStyle name="Entrée 2 3 3 5 7 3" xfId="14131"/>
    <cellStyle name="Entrée 2 3 3 5 7 4" xfId="14132"/>
    <cellStyle name="Entrée 2 3 3 5 7 5" xfId="14133"/>
    <cellStyle name="Entrée 2 3 3 5 7 6" xfId="14134"/>
    <cellStyle name="Entrée 2 3 3 5 7 7" xfId="14135"/>
    <cellStyle name="Entrée 2 3 3 5 8" xfId="4356"/>
    <cellStyle name="Entrée 2 3 3 5 8 2" xfId="14136"/>
    <cellStyle name="Entrée 2 3 3 5 8 3" xfId="14137"/>
    <cellStyle name="Entrée 2 3 3 5 8 4" xfId="14138"/>
    <cellStyle name="Entrée 2 3 3 5 8 5" xfId="14139"/>
    <cellStyle name="Entrée 2 3 3 5 8 6" xfId="14140"/>
    <cellStyle name="Entrée 2 3 3 5 8 7" xfId="14141"/>
    <cellStyle name="Entrée 2 3 3 5 9" xfId="14142"/>
    <cellStyle name="Entrée 2 3 3 6" xfId="830"/>
    <cellStyle name="Entrée 2 3 3 6 10" xfId="14143"/>
    <cellStyle name="Entrée 2 3 3 6 2" xfId="3150"/>
    <cellStyle name="Entrée 2 3 3 6 2 2" xfId="4357"/>
    <cellStyle name="Entrée 2 3 3 6 2 2 2" xfId="14144"/>
    <cellStyle name="Entrée 2 3 3 6 2 2 3" xfId="14145"/>
    <cellStyle name="Entrée 2 3 3 6 2 2 4" xfId="14146"/>
    <cellStyle name="Entrée 2 3 3 6 2 2 5" xfId="14147"/>
    <cellStyle name="Entrée 2 3 3 6 2 2 6" xfId="14148"/>
    <cellStyle name="Entrée 2 3 3 6 2 2 7" xfId="14149"/>
    <cellStyle name="Entrée 2 3 3 6 2 3" xfId="14150"/>
    <cellStyle name="Entrée 2 3 3 6 2 4" xfId="14151"/>
    <cellStyle name="Entrée 2 3 3 6 2 5" xfId="14152"/>
    <cellStyle name="Entrée 2 3 3 6 2 6" xfId="14153"/>
    <cellStyle name="Entrée 2 3 3 6 3" xfId="2398"/>
    <cellStyle name="Entrée 2 3 3 6 3 2" xfId="4358"/>
    <cellStyle name="Entrée 2 3 3 6 3 2 2" xfId="14154"/>
    <cellStyle name="Entrée 2 3 3 6 3 2 3" xfId="14155"/>
    <cellStyle name="Entrée 2 3 3 6 3 2 4" xfId="14156"/>
    <cellStyle name="Entrée 2 3 3 6 3 2 5" xfId="14157"/>
    <cellStyle name="Entrée 2 3 3 6 3 2 6" xfId="14158"/>
    <cellStyle name="Entrée 2 3 3 6 3 2 7" xfId="14159"/>
    <cellStyle name="Entrée 2 3 3 6 3 3" xfId="14160"/>
    <cellStyle name="Entrée 2 3 3 6 3 4" xfId="14161"/>
    <cellStyle name="Entrée 2 3 3 6 3 5" xfId="14162"/>
    <cellStyle name="Entrée 2 3 3 6 3 6" xfId="14163"/>
    <cellStyle name="Entrée 2 3 3 6 4" xfId="4359"/>
    <cellStyle name="Entrée 2 3 3 6 4 2" xfId="14164"/>
    <cellStyle name="Entrée 2 3 3 6 4 3" xfId="14165"/>
    <cellStyle name="Entrée 2 3 3 6 4 4" xfId="14166"/>
    <cellStyle name="Entrée 2 3 3 6 4 5" xfId="14167"/>
    <cellStyle name="Entrée 2 3 3 6 4 6" xfId="14168"/>
    <cellStyle name="Entrée 2 3 3 6 4 7" xfId="14169"/>
    <cellStyle name="Entrée 2 3 3 6 5" xfId="4360"/>
    <cellStyle name="Entrée 2 3 3 6 5 2" xfId="14170"/>
    <cellStyle name="Entrée 2 3 3 6 5 3" xfId="14171"/>
    <cellStyle name="Entrée 2 3 3 6 5 4" xfId="14172"/>
    <cellStyle name="Entrée 2 3 3 6 5 5" xfId="14173"/>
    <cellStyle name="Entrée 2 3 3 6 5 6" xfId="14174"/>
    <cellStyle name="Entrée 2 3 3 6 5 7" xfId="14175"/>
    <cellStyle name="Entrée 2 3 3 6 6" xfId="14176"/>
    <cellStyle name="Entrée 2 3 3 6 7" xfId="14177"/>
    <cellStyle name="Entrée 2 3 3 6 8" xfId="14178"/>
    <cellStyle name="Entrée 2 3 3 6 9" xfId="14179"/>
    <cellStyle name="Entrée 2 3 3 7" xfId="2603"/>
    <cellStyle name="Entrée 2 3 3 7 2" xfId="14180"/>
    <cellStyle name="Entrée 2 3 3 7 3" xfId="14181"/>
    <cellStyle name="Entrée 2 3 3 7 4" xfId="14182"/>
    <cellStyle name="Entrée 2 3 3 7 5" xfId="14183"/>
    <cellStyle name="Entrée 2 3 3 7 6" xfId="14184"/>
    <cellStyle name="Entrée 2 3 3 7 7" xfId="14185"/>
    <cellStyle name="Entrée 2 3 3 7 8" xfId="14186"/>
    <cellStyle name="Entrée 2 3 3 7 9" xfId="14187"/>
    <cellStyle name="Entrée 2 3 3 8" xfId="1458"/>
    <cellStyle name="Entrée 2 3 3 8 2" xfId="14188"/>
    <cellStyle name="Entrée 2 3 3 8 3" xfId="14189"/>
    <cellStyle name="Entrée 2 3 3 8 4" xfId="14190"/>
    <cellStyle name="Entrée 2 3 3 8 5" xfId="14191"/>
    <cellStyle name="Entrée 2 3 3 8 6" xfId="14192"/>
    <cellStyle name="Entrée 2 3 3 8 7" xfId="14193"/>
    <cellStyle name="Entrée 2 3 3 8 8" xfId="14194"/>
    <cellStyle name="Entrée 2 3 3 9" xfId="4361"/>
    <cellStyle name="Entrée 2 3 3 9 2" xfId="14195"/>
    <cellStyle name="Entrée 2 3 3 9 3" xfId="14196"/>
    <cellStyle name="Entrée 2 3 3 9 4" xfId="14197"/>
    <cellStyle name="Entrée 2 3 3 9 5" xfId="14198"/>
    <cellStyle name="Entrée 2 3 3 9 6" xfId="14199"/>
    <cellStyle name="Entrée 2 3 3 9 7" xfId="14200"/>
    <cellStyle name="Entrée 2 3 4" xfId="831"/>
    <cellStyle name="Entrée 2 3 4 10" xfId="14201"/>
    <cellStyle name="Entrée 2 3 4 2" xfId="3059"/>
    <cellStyle name="Entrée 2 3 4 2 2" xfId="4362"/>
    <cellStyle name="Entrée 2 3 4 2 2 2" xfId="14202"/>
    <cellStyle name="Entrée 2 3 4 2 2 3" xfId="14203"/>
    <cellStyle name="Entrée 2 3 4 2 2 4" xfId="14204"/>
    <cellStyle name="Entrée 2 3 4 2 2 5" xfId="14205"/>
    <cellStyle name="Entrée 2 3 4 2 2 6" xfId="14206"/>
    <cellStyle name="Entrée 2 3 4 2 2 7" xfId="14207"/>
    <cellStyle name="Entrée 2 3 4 2 3" xfId="14208"/>
    <cellStyle name="Entrée 2 3 4 2 4" xfId="14209"/>
    <cellStyle name="Entrée 2 3 4 2 5" xfId="14210"/>
    <cellStyle name="Entrée 2 3 4 2 6" xfId="14211"/>
    <cellStyle name="Entrée 2 3 4 3" xfId="2399"/>
    <cellStyle name="Entrée 2 3 4 3 2" xfId="4363"/>
    <cellStyle name="Entrée 2 3 4 3 2 2" xfId="14212"/>
    <cellStyle name="Entrée 2 3 4 3 2 3" xfId="14213"/>
    <cellStyle name="Entrée 2 3 4 3 2 4" xfId="14214"/>
    <cellStyle name="Entrée 2 3 4 3 2 5" xfId="14215"/>
    <cellStyle name="Entrée 2 3 4 3 2 6" xfId="14216"/>
    <cellStyle name="Entrée 2 3 4 3 2 7" xfId="14217"/>
    <cellStyle name="Entrée 2 3 4 3 3" xfId="14218"/>
    <cellStyle name="Entrée 2 3 4 3 4" xfId="14219"/>
    <cellStyle name="Entrée 2 3 4 3 5" xfId="14220"/>
    <cellStyle name="Entrée 2 3 4 3 6" xfId="14221"/>
    <cellStyle name="Entrée 2 3 4 4" xfId="4364"/>
    <cellStyle name="Entrée 2 3 4 4 2" xfId="14222"/>
    <cellStyle name="Entrée 2 3 4 4 3" xfId="14223"/>
    <cellStyle name="Entrée 2 3 4 4 4" xfId="14224"/>
    <cellStyle name="Entrée 2 3 4 4 5" xfId="14225"/>
    <cellStyle name="Entrée 2 3 4 4 6" xfId="14226"/>
    <cellStyle name="Entrée 2 3 4 4 7" xfId="14227"/>
    <cellStyle name="Entrée 2 3 4 5" xfId="4365"/>
    <cellStyle name="Entrée 2 3 4 5 2" xfId="14228"/>
    <cellStyle name="Entrée 2 3 4 5 3" xfId="14229"/>
    <cellStyle name="Entrée 2 3 4 5 4" xfId="14230"/>
    <cellStyle name="Entrée 2 3 4 5 5" xfId="14231"/>
    <cellStyle name="Entrée 2 3 4 5 6" xfId="14232"/>
    <cellStyle name="Entrée 2 3 4 5 7" xfId="14233"/>
    <cellStyle name="Entrée 2 3 4 6" xfId="14234"/>
    <cellStyle name="Entrée 2 3 4 7" xfId="14235"/>
    <cellStyle name="Entrée 2 3 4 8" xfId="14236"/>
    <cellStyle name="Entrée 2 3 4 9" xfId="14237"/>
    <cellStyle name="Entrée 2 3 5" xfId="2512"/>
    <cellStyle name="Entrée 2 3 5 2" xfId="14238"/>
    <cellStyle name="Entrée 2 3 5 3" xfId="14239"/>
    <cellStyle name="Entrée 2 3 5 4" xfId="14240"/>
    <cellStyle name="Entrée 2 3 5 5" xfId="14241"/>
    <cellStyle name="Entrée 2 3 5 6" xfId="14242"/>
    <cellStyle name="Entrée 2 3 5 7" xfId="14243"/>
    <cellStyle name="Entrée 2 3 5 8" xfId="14244"/>
    <cellStyle name="Entrée 2 3 5 9" xfId="14245"/>
    <cellStyle name="Entrée 2 3 6" xfId="1367"/>
    <cellStyle name="Entrée 2 3 6 2" xfId="14246"/>
    <cellStyle name="Entrée 2 3 6 3" xfId="14247"/>
    <cellStyle name="Entrée 2 3 6 4" xfId="14248"/>
    <cellStyle name="Entrée 2 3 6 5" xfId="14249"/>
    <cellStyle name="Entrée 2 3 6 6" xfId="14250"/>
    <cellStyle name="Entrée 2 3 6 7" xfId="14251"/>
    <cellStyle name="Entrée 2 3 6 8" xfId="14252"/>
    <cellStyle name="Entrée 2 3 7" xfId="4366"/>
    <cellStyle name="Entrée 2 3 7 2" xfId="14253"/>
    <cellStyle name="Entrée 2 3 7 3" xfId="14254"/>
    <cellStyle name="Entrée 2 3 7 4" xfId="14255"/>
    <cellStyle name="Entrée 2 3 7 5" xfId="14256"/>
    <cellStyle name="Entrée 2 3 7 6" xfId="14257"/>
    <cellStyle name="Entrée 2 3 7 7" xfId="14258"/>
    <cellStyle name="Entrée 2 3 8" xfId="14259"/>
    <cellStyle name="Entrée 2 3 9" xfId="14260"/>
    <cellStyle name="Entrée 2 4" xfId="140"/>
    <cellStyle name="Entrée 2 4 10" xfId="14261"/>
    <cellStyle name="Entrée 2 4 11" xfId="14262"/>
    <cellStyle name="Entrée 2 4 12" xfId="14263"/>
    <cellStyle name="Entrée 2 4 13" xfId="32485"/>
    <cellStyle name="Entrée 2 4 14" xfId="34529"/>
    <cellStyle name="Entrée 2 4 15" xfId="34829"/>
    <cellStyle name="Entrée 2 4 2" xfId="141"/>
    <cellStyle name="Entrée 2 4 2 10" xfId="14264"/>
    <cellStyle name="Entrée 2 4 2 11" xfId="14265"/>
    <cellStyle name="Entrée 2 4 2 12" xfId="14266"/>
    <cellStyle name="Entrée 2 4 2 13" xfId="14267"/>
    <cellStyle name="Entrée 2 4 2 14" xfId="14268"/>
    <cellStyle name="Entrée 2 4 2 15" xfId="32486"/>
    <cellStyle name="Entrée 2 4 2 16" xfId="34530"/>
    <cellStyle name="Entrée 2 4 2 17" xfId="34830"/>
    <cellStyle name="Entrée 2 4 2 2" xfId="142"/>
    <cellStyle name="Entrée 2 4 2 2 10" xfId="14269"/>
    <cellStyle name="Entrée 2 4 2 2 11" xfId="14270"/>
    <cellStyle name="Entrée 2 4 2 2 12" xfId="14271"/>
    <cellStyle name="Entrée 2 4 2 2 13" xfId="14272"/>
    <cellStyle name="Entrée 2 4 2 2 14" xfId="14273"/>
    <cellStyle name="Entrée 2 4 2 2 15" xfId="32776"/>
    <cellStyle name="Entrée 2 4 2 2 16" xfId="34571"/>
    <cellStyle name="Entrée 2 4 2 2 17" xfId="34831"/>
    <cellStyle name="Entrée 2 4 2 2 2" xfId="832"/>
    <cellStyle name="Entrée 2 4 2 2 2 10" xfId="14274"/>
    <cellStyle name="Entrée 2 4 2 2 2 11" xfId="33035"/>
    <cellStyle name="Entrée 2 4 2 2 2 12" xfId="34694"/>
    <cellStyle name="Entrée 2 4 2 2 2 2" xfId="3346"/>
    <cellStyle name="Entrée 2 4 2 2 2 2 2" xfId="4367"/>
    <cellStyle name="Entrée 2 4 2 2 2 2 2 2" xfId="14275"/>
    <cellStyle name="Entrée 2 4 2 2 2 2 2 3" xfId="14276"/>
    <cellStyle name="Entrée 2 4 2 2 2 2 2 4" xfId="14277"/>
    <cellStyle name="Entrée 2 4 2 2 2 2 2 5" xfId="14278"/>
    <cellStyle name="Entrée 2 4 2 2 2 2 2 6" xfId="14279"/>
    <cellStyle name="Entrée 2 4 2 2 2 2 2 7" xfId="14280"/>
    <cellStyle name="Entrée 2 4 2 2 2 2 3" xfId="14281"/>
    <cellStyle name="Entrée 2 4 2 2 2 2 4" xfId="14282"/>
    <cellStyle name="Entrée 2 4 2 2 2 2 5" xfId="14283"/>
    <cellStyle name="Entrée 2 4 2 2 2 2 6" xfId="14284"/>
    <cellStyle name="Entrée 2 4 2 2 2 3" xfId="2400"/>
    <cellStyle name="Entrée 2 4 2 2 2 3 2" xfId="4368"/>
    <cellStyle name="Entrée 2 4 2 2 2 3 2 2" xfId="14285"/>
    <cellStyle name="Entrée 2 4 2 2 2 3 2 3" xfId="14286"/>
    <cellStyle name="Entrée 2 4 2 2 2 3 2 4" xfId="14287"/>
    <cellStyle name="Entrée 2 4 2 2 2 3 2 5" xfId="14288"/>
    <cellStyle name="Entrée 2 4 2 2 2 3 2 6" xfId="14289"/>
    <cellStyle name="Entrée 2 4 2 2 2 3 2 7" xfId="14290"/>
    <cellStyle name="Entrée 2 4 2 2 2 3 3" xfId="14291"/>
    <cellStyle name="Entrée 2 4 2 2 2 3 4" xfId="14292"/>
    <cellStyle name="Entrée 2 4 2 2 2 3 5" xfId="14293"/>
    <cellStyle name="Entrée 2 4 2 2 2 3 6" xfId="14294"/>
    <cellStyle name="Entrée 2 4 2 2 2 4" xfId="4369"/>
    <cellStyle name="Entrée 2 4 2 2 2 4 2" xfId="14295"/>
    <cellStyle name="Entrée 2 4 2 2 2 4 3" xfId="14296"/>
    <cellStyle name="Entrée 2 4 2 2 2 4 4" xfId="14297"/>
    <cellStyle name="Entrée 2 4 2 2 2 4 5" xfId="14298"/>
    <cellStyle name="Entrée 2 4 2 2 2 4 6" xfId="14299"/>
    <cellStyle name="Entrée 2 4 2 2 2 4 7" xfId="14300"/>
    <cellStyle name="Entrée 2 4 2 2 2 5" xfId="4370"/>
    <cellStyle name="Entrée 2 4 2 2 2 5 2" xfId="14301"/>
    <cellStyle name="Entrée 2 4 2 2 2 5 3" xfId="14302"/>
    <cellStyle name="Entrée 2 4 2 2 2 5 4" xfId="14303"/>
    <cellStyle name="Entrée 2 4 2 2 2 5 5" xfId="14304"/>
    <cellStyle name="Entrée 2 4 2 2 2 5 6" xfId="14305"/>
    <cellStyle name="Entrée 2 4 2 2 2 5 7" xfId="14306"/>
    <cellStyle name="Entrée 2 4 2 2 2 6" xfId="14307"/>
    <cellStyle name="Entrée 2 4 2 2 2 7" xfId="14308"/>
    <cellStyle name="Entrée 2 4 2 2 2 8" xfId="14309"/>
    <cellStyle name="Entrée 2 4 2 2 2 9" xfId="14310"/>
    <cellStyle name="Entrée 2 4 2 2 3" xfId="833"/>
    <cellStyle name="Entrée 2 4 2 2 3 10" xfId="14311"/>
    <cellStyle name="Entrée 2 4 2 2 3 2" xfId="3613"/>
    <cellStyle name="Entrée 2 4 2 2 3 2 2" xfId="4371"/>
    <cellStyle name="Entrée 2 4 2 2 3 2 2 2" xfId="14312"/>
    <cellStyle name="Entrée 2 4 2 2 3 2 2 3" xfId="14313"/>
    <cellStyle name="Entrée 2 4 2 2 3 2 2 4" xfId="14314"/>
    <cellStyle name="Entrée 2 4 2 2 3 2 2 5" xfId="14315"/>
    <cellStyle name="Entrée 2 4 2 2 3 2 2 6" xfId="14316"/>
    <cellStyle name="Entrée 2 4 2 2 3 2 2 7" xfId="14317"/>
    <cellStyle name="Entrée 2 4 2 2 3 2 3" xfId="14318"/>
    <cellStyle name="Entrée 2 4 2 2 3 2 4" xfId="14319"/>
    <cellStyle name="Entrée 2 4 2 2 3 2 5" xfId="14320"/>
    <cellStyle name="Entrée 2 4 2 2 3 2 6" xfId="14321"/>
    <cellStyle name="Entrée 2 4 2 2 3 3" xfId="2401"/>
    <cellStyle name="Entrée 2 4 2 2 3 3 2" xfId="4372"/>
    <cellStyle name="Entrée 2 4 2 2 3 3 2 2" xfId="14322"/>
    <cellStyle name="Entrée 2 4 2 2 3 3 2 3" xfId="14323"/>
    <cellStyle name="Entrée 2 4 2 2 3 3 2 4" xfId="14324"/>
    <cellStyle name="Entrée 2 4 2 2 3 3 2 5" xfId="14325"/>
    <cellStyle name="Entrée 2 4 2 2 3 3 2 6" xfId="14326"/>
    <cellStyle name="Entrée 2 4 2 2 3 3 2 7" xfId="14327"/>
    <cellStyle name="Entrée 2 4 2 2 3 3 3" xfId="14328"/>
    <cellStyle name="Entrée 2 4 2 2 3 3 4" xfId="14329"/>
    <cellStyle name="Entrée 2 4 2 2 3 3 5" xfId="14330"/>
    <cellStyle name="Entrée 2 4 2 2 3 3 6" xfId="14331"/>
    <cellStyle name="Entrée 2 4 2 2 3 4" xfId="4373"/>
    <cellStyle name="Entrée 2 4 2 2 3 4 2" xfId="14332"/>
    <cellStyle name="Entrée 2 4 2 2 3 4 3" xfId="14333"/>
    <cellStyle name="Entrée 2 4 2 2 3 4 4" xfId="14334"/>
    <cellStyle name="Entrée 2 4 2 2 3 4 5" xfId="14335"/>
    <cellStyle name="Entrée 2 4 2 2 3 4 6" xfId="14336"/>
    <cellStyle name="Entrée 2 4 2 2 3 4 7" xfId="14337"/>
    <cellStyle name="Entrée 2 4 2 2 3 5" xfId="4374"/>
    <cellStyle name="Entrée 2 4 2 2 3 5 2" xfId="14338"/>
    <cellStyle name="Entrée 2 4 2 2 3 5 3" xfId="14339"/>
    <cellStyle name="Entrée 2 4 2 2 3 5 4" xfId="14340"/>
    <cellStyle name="Entrée 2 4 2 2 3 5 5" xfId="14341"/>
    <cellStyle name="Entrée 2 4 2 2 3 5 6" xfId="14342"/>
    <cellStyle name="Entrée 2 4 2 2 3 5 7" xfId="14343"/>
    <cellStyle name="Entrée 2 4 2 2 3 6" xfId="14344"/>
    <cellStyle name="Entrée 2 4 2 2 3 7" xfId="14345"/>
    <cellStyle name="Entrée 2 4 2 2 3 8" xfId="14346"/>
    <cellStyle name="Entrée 2 4 2 2 3 9" xfId="14347"/>
    <cellStyle name="Entrée 2 4 2 2 4" xfId="2798"/>
    <cellStyle name="Entrée 2 4 2 2 4 2" xfId="4375"/>
    <cellStyle name="Entrée 2 4 2 2 4 2 2" xfId="14348"/>
    <cellStyle name="Entrée 2 4 2 2 4 2 3" xfId="14349"/>
    <cellStyle name="Entrée 2 4 2 2 4 2 4" xfId="14350"/>
    <cellStyle name="Entrée 2 4 2 2 4 2 5" xfId="14351"/>
    <cellStyle name="Entrée 2 4 2 2 4 2 6" xfId="14352"/>
    <cellStyle name="Entrée 2 4 2 2 4 2 7" xfId="14353"/>
    <cellStyle name="Entrée 2 4 2 2 4 3" xfId="14354"/>
    <cellStyle name="Entrée 2 4 2 2 4 4" xfId="14355"/>
    <cellStyle name="Entrée 2 4 2 2 4 5" xfId="14356"/>
    <cellStyle name="Entrée 2 4 2 2 4 6" xfId="14357"/>
    <cellStyle name="Entrée 2 4 2 2 5" xfId="1654"/>
    <cellStyle name="Entrée 2 4 2 2 5 2" xfId="4376"/>
    <cellStyle name="Entrée 2 4 2 2 5 2 2" xfId="14358"/>
    <cellStyle name="Entrée 2 4 2 2 5 2 3" xfId="14359"/>
    <cellStyle name="Entrée 2 4 2 2 5 2 4" xfId="14360"/>
    <cellStyle name="Entrée 2 4 2 2 5 2 5" xfId="14361"/>
    <cellStyle name="Entrée 2 4 2 2 5 2 6" xfId="14362"/>
    <cellStyle name="Entrée 2 4 2 2 5 2 7" xfId="14363"/>
    <cellStyle name="Entrée 2 4 2 2 5 3" xfId="14364"/>
    <cellStyle name="Entrée 2 4 2 2 5 4" xfId="14365"/>
    <cellStyle name="Entrée 2 4 2 2 5 5" xfId="14366"/>
    <cellStyle name="Entrée 2 4 2 2 5 6" xfId="14367"/>
    <cellStyle name="Entrée 2 4 2 2 6" xfId="4377"/>
    <cellStyle name="Entrée 2 4 2 2 6 2" xfId="14368"/>
    <cellStyle name="Entrée 2 4 2 2 6 3" xfId="14369"/>
    <cellStyle name="Entrée 2 4 2 2 6 4" xfId="14370"/>
    <cellStyle name="Entrée 2 4 2 2 6 5" xfId="14371"/>
    <cellStyle name="Entrée 2 4 2 2 6 6" xfId="14372"/>
    <cellStyle name="Entrée 2 4 2 2 6 7" xfId="14373"/>
    <cellStyle name="Entrée 2 4 2 2 7" xfId="4378"/>
    <cellStyle name="Entrée 2 4 2 2 7 2" xfId="14374"/>
    <cellStyle name="Entrée 2 4 2 2 7 3" xfId="14375"/>
    <cellStyle name="Entrée 2 4 2 2 7 4" xfId="14376"/>
    <cellStyle name="Entrée 2 4 2 2 7 5" xfId="14377"/>
    <cellStyle name="Entrée 2 4 2 2 7 6" xfId="14378"/>
    <cellStyle name="Entrée 2 4 2 2 7 7" xfId="14379"/>
    <cellStyle name="Entrée 2 4 2 2 8" xfId="4379"/>
    <cellStyle name="Entrée 2 4 2 2 8 2" xfId="14380"/>
    <cellStyle name="Entrée 2 4 2 2 8 3" xfId="14381"/>
    <cellStyle name="Entrée 2 4 2 2 8 4" xfId="14382"/>
    <cellStyle name="Entrée 2 4 2 2 8 5" xfId="14383"/>
    <cellStyle name="Entrée 2 4 2 2 8 6" xfId="14384"/>
    <cellStyle name="Entrée 2 4 2 2 8 7" xfId="14385"/>
    <cellStyle name="Entrée 2 4 2 2 9" xfId="14386"/>
    <cellStyle name="Entrée 2 4 2 3" xfId="143"/>
    <cellStyle name="Entrée 2 4 2 3 10" xfId="14387"/>
    <cellStyle name="Entrée 2 4 2 3 11" xfId="14388"/>
    <cellStyle name="Entrée 2 4 2 3 12" xfId="14389"/>
    <cellStyle name="Entrée 2 4 2 3 13" xfId="14390"/>
    <cellStyle name="Entrée 2 4 2 3 14" xfId="14391"/>
    <cellStyle name="Entrée 2 4 2 3 15" xfId="32933"/>
    <cellStyle name="Entrée 2 4 2 3 16" xfId="34609"/>
    <cellStyle name="Entrée 2 4 2 3 17" xfId="34832"/>
    <cellStyle name="Entrée 2 4 2 3 2" xfId="834"/>
    <cellStyle name="Entrée 2 4 2 3 2 10" xfId="14392"/>
    <cellStyle name="Entrée 2 4 2 3 2 11" xfId="33036"/>
    <cellStyle name="Entrée 2 4 2 3 2 12" xfId="34695"/>
    <cellStyle name="Entrée 2 4 2 3 2 2" xfId="3347"/>
    <cellStyle name="Entrée 2 4 2 3 2 2 2" xfId="4380"/>
    <cellStyle name="Entrée 2 4 2 3 2 2 2 2" xfId="14393"/>
    <cellStyle name="Entrée 2 4 2 3 2 2 2 3" xfId="14394"/>
    <cellStyle name="Entrée 2 4 2 3 2 2 2 4" xfId="14395"/>
    <cellStyle name="Entrée 2 4 2 3 2 2 2 5" xfId="14396"/>
    <cellStyle name="Entrée 2 4 2 3 2 2 2 6" xfId="14397"/>
    <cellStyle name="Entrée 2 4 2 3 2 2 2 7" xfId="14398"/>
    <cellStyle name="Entrée 2 4 2 3 2 2 3" xfId="14399"/>
    <cellStyle name="Entrée 2 4 2 3 2 2 4" xfId="14400"/>
    <cellStyle name="Entrée 2 4 2 3 2 2 5" xfId="14401"/>
    <cellStyle name="Entrée 2 4 2 3 2 2 6" xfId="14402"/>
    <cellStyle name="Entrée 2 4 2 3 2 3" xfId="2402"/>
    <cellStyle name="Entrée 2 4 2 3 2 3 2" xfId="4381"/>
    <cellStyle name="Entrée 2 4 2 3 2 3 2 2" xfId="14403"/>
    <cellStyle name="Entrée 2 4 2 3 2 3 2 3" xfId="14404"/>
    <cellStyle name="Entrée 2 4 2 3 2 3 2 4" xfId="14405"/>
    <cellStyle name="Entrée 2 4 2 3 2 3 2 5" xfId="14406"/>
    <cellStyle name="Entrée 2 4 2 3 2 3 2 6" xfId="14407"/>
    <cellStyle name="Entrée 2 4 2 3 2 3 2 7" xfId="14408"/>
    <cellStyle name="Entrée 2 4 2 3 2 3 3" xfId="14409"/>
    <cellStyle name="Entrée 2 4 2 3 2 3 4" xfId="14410"/>
    <cellStyle name="Entrée 2 4 2 3 2 3 5" xfId="14411"/>
    <cellStyle name="Entrée 2 4 2 3 2 3 6" xfId="14412"/>
    <cellStyle name="Entrée 2 4 2 3 2 4" xfId="4382"/>
    <cellStyle name="Entrée 2 4 2 3 2 4 2" xfId="14413"/>
    <cellStyle name="Entrée 2 4 2 3 2 4 3" xfId="14414"/>
    <cellStyle name="Entrée 2 4 2 3 2 4 4" xfId="14415"/>
    <cellStyle name="Entrée 2 4 2 3 2 4 5" xfId="14416"/>
    <cellStyle name="Entrée 2 4 2 3 2 4 6" xfId="14417"/>
    <cellStyle name="Entrée 2 4 2 3 2 4 7" xfId="14418"/>
    <cellStyle name="Entrée 2 4 2 3 2 5" xfId="4383"/>
    <cellStyle name="Entrée 2 4 2 3 2 5 2" xfId="14419"/>
    <cellStyle name="Entrée 2 4 2 3 2 5 3" xfId="14420"/>
    <cellStyle name="Entrée 2 4 2 3 2 5 4" xfId="14421"/>
    <cellStyle name="Entrée 2 4 2 3 2 5 5" xfId="14422"/>
    <cellStyle name="Entrée 2 4 2 3 2 5 6" xfId="14423"/>
    <cellStyle name="Entrée 2 4 2 3 2 5 7" xfId="14424"/>
    <cellStyle name="Entrée 2 4 2 3 2 6" xfId="14425"/>
    <cellStyle name="Entrée 2 4 2 3 2 7" xfId="14426"/>
    <cellStyle name="Entrée 2 4 2 3 2 8" xfId="14427"/>
    <cellStyle name="Entrée 2 4 2 3 2 9" xfId="14428"/>
    <cellStyle name="Entrée 2 4 2 3 3" xfId="835"/>
    <cellStyle name="Entrée 2 4 2 3 3 10" xfId="14429"/>
    <cellStyle name="Entrée 2 4 2 3 3 2" xfId="3614"/>
    <cellStyle name="Entrée 2 4 2 3 3 2 2" xfId="4384"/>
    <cellStyle name="Entrée 2 4 2 3 3 2 2 2" xfId="14430"/>
    <cellStyle name="Entrée 2 4 2 3 3 2 2 3" xfId="14431"/>
    <cellStyle name="Entrée 2 4 2 3 3 2 2 4" xfId="14432"/>
    <cellStyle name="Entrée 2 4 2 3 3 2 2 5" xfId="14433"/>
    <cellStyle name="Entrée 2 4 2 3 3 2 2 6" xfId="14434"/>
    <cellStyle name="Entrée 2 4 2 3 3 2 2 7" xfId="14435"/>
    <cellStyle name="Entrée 2 4 2 3 3 2 3" xfId="14436"/>
    <cellStyle name="Entrée 2 4 2 3 3 2 4" xfId="14437"/>
    <cellStyle name="Entrée 2 4 2 3 3 2 5" xfId="14438"/>
    <cellStyle name="Entrée 2 4 2 3 3 2 6" xfId="14439"/>
    <cellStyle name="Entrée 2 4 2 3 3 3" xfId="2403"/>
    <cellStyle name="Entrée 2 4 2 3 3 3 2" xfId="4385"/>
    <cellStyle name="Entrée 2 4 2 3 3 3 2 2" xfId="14440"/>
    <cellStyle name="Entrée 2 4 2 3 3 3 2 3" xfId="14441"/>
    <cellStyle name="Entrée 2 4 2 3 3 3 2 4" xfId="14442"/>
    <cellStyle name="Entrée 2 4 2 3 3 3 2 5" xfId="14443"/>
    <cellStyle name="Entrée 2 4 2 3 3 3 2 6" xfId="14444"/>
    <cellStyle name="Entrée 2 4 2 3 3 3 2 7" xfId="14445"/>
    <cellStyle name="Entrée 2 4 2 3 3 3 3" xfId="14446"/>
    <cellStyle name="Entrée 2 4 2 3 3 3 4" xfId="14447"/>
    <cellStyle name="Entrée 2 4 2 3 3 3 5" xfId="14448"/>
    <cellStyle name="Entrée 2 4 2 3 3 3 6" xfId="14449"/>
    <cellStyle name="Entrée 2 4 2 3 3 4" xfId="4386"/>
    <cellStyle name="Entrée 2 4 2 3 3 4 2" xfId="14450"/>
    <cellStyle name="Entrée 2 4 2 3 3 4 3" xfId="14451"/>
    <cellStyle name="Entrée 2 4 2 3 3 4 4" xfId="14452"/>
    <cellStyle name="Entrée 2 4 2 3 3 4 5" xfId="14453"/>
    <cellStyle name="Entrée 2 4 2 3 3 4 6" xfId="14454"/>
    <cellStyle name="Entrée 2 4 2 3 3 4 7" xfId="14455"/>
    <cellStyle name="Entrée 2 4 2 3 3 5" xfId="4387"/>
    <cellStyle name="Entrée 2 4 2 3 3 5 2" xfId="14456"/>
    <cellStyle name="Entrée 2 4 2 3 3 5 3" xfId="14457"/>
    <cellStyle name="Entrée 2 4 2 3 3 5 4" xfId="14458"/>
    <cellStyle name="Entrée 2 4 2 3 3 5 5" xfId="14459"/>
    <cellStyle name="Entrée 2 4 2 3 3 5 6" xfId="14460"/>
    <cellStyle name="Entrée 2 4 2 3 3 5 7" xfId="14461"/>
    <cellStyle name="Entrée 2 4 2 3 3 6" xfId="14462"/>
    <cellStyle name="Entrée 2 4 2 3 3 7" xfId="14463"/>
    <cellStyle name="Entrée 2 4 2 3 3 8" xfId="14464"/>
    <cellStyle name="Entrée 2 4 2 3 3 9" xfId="14465"/>
    <cellStyle name="Entrée 2 4 2 3 4" xfId="2799"/>
    <cellStyle name="Entrée 2 4 2 3 4 2" xfId="4388"/>
    <cellStyle name="Entrée 2 4 2 3 4 2 2" xfId="14466"/>
    <cellStyle name="Entrée 2 4 2 3 4 2 3" xfId="14467"/>
    <cellStyle name="Entrée 2 4 2 3 4 2 4" xfId="14468"/>
    <cellStyle name="Entrée 2 4 2 3 4 2 5" xfId="14469"/>
    <cellStyle name="Entrée 2 4 2 3 4 2 6" xfId="14470"/>
    <cellStyle name="Entrée 2 4 2 3 4 2 7" xfId="14471"/>
    <cellStyle name="Entrée 2 4 2 3 4 3" xfId="14472"/>
    <cellStyle name="Entrée 2 4 2 3 4 4" xfId="14473"/>
    <cellStyle name="Entrée 2 4 2 3 4 5" xfId="14474"/>
    <cellStyle name="Entrée 2 4 2 3 4 6" xfId="14475"/>
    <cellStyle name="Entrée 2 4 2 3 5" xfId="1655"/>
    <cellStyle name="Entrée 2 4 2 3 5 2" xfId="4389"/>
    <cellStyle name="Entrée 2 4 2 3 5 2 2" xfId="14476"/>
    <cellStyle name="Entrée 2 4 2 3 5 2 3" xfId="14477"/>
    <cellStyle name="Entrée 2 4 2 3 5 2 4" xfId="14478"/>
    <cellStyle name="Entrée 2 4 2 3 5 2 5" xfId="14479"/>
    <cellStyle name="Entrée 2 4 2 3 5 2 6" xfId="14480"/>
    <cellStyle name="Entrée 2 4 2 3 5 2 7" xfId="14481"/>
    <cellStyle name="Entrée 2 4 2 3 5 3" xfId="14482"/>
    <cellStyle name="Entrée 2 4 2 3 5 4" xfId="14483"/>
    <cellStyle name="Entrée 2 4 2 3 5 5" xfId="14484"/>
    <cellStyle name="Entrée 2 4 2 3 5 6" xfId="14485"/>
    <cellStyle name="Entrée 2 4 2 3 6" xfId="4390"/>
    <cellStyle name="Entrée 2 4 2 3 6 2" xfId="14486"/>
    <cellStyle name="Entrée 2 4 2 3 6 3" xfId="14487"/>
    <cellStyle name="Entrée 2 4 2 3 6 4" xfId="14488"/>
    <cellStyle name="Entrée 2 4 2 3 6 5" xfId="14489"/>
    <cellStyle name="Entrée 2 4 2 3 6 6" xfId="14490"/>
    <cellStyle name="Entrée 2 4 2 3 6 7" xfId="14491"/>
    <cellStyle name="Entrée 2 4 2 3 7" xfId="4391"/>
    <cellStyle name="Entrée 2 4 2 3 7 2" xfId="14492"/>
    <cellStyle name="Entrée 2 4 2 3 7 3" xfId="14493"/>
    <cellStyle name="Entrée 2 4 2 3 7 4" xfId="14494"/>
    <cellStyle name="Entrée 2 4 2 3 7 5" xfId="14495"/>
    <cellStyle name="Entrée 2 4 2 3 7 6" xfId="14496"/>
    <cellStyle name="Entrée 2 4 2 3 7 7" xfId="14497"/>
    <cellStyle name="Entrée 2 4 2 3 8" xfId="4392"/>
    <cellStyle name="Entrée 2 4 2 3 8 2" xfId="14498"/>
    <cellStyle name="Entrée 2 4 2 3 8 3" xfId="14499"/>
    <cellStyle name="Entrée 2 4 2 3 8 4" xfId="14500"/>
    <cellStyle name="Entrée 2 4 2 3 8 5" xfId="14501"/>
    <cellStyle name="Entrée 2 4 2 3 8 6" xfId="14502"/>
    <cellStyle name="Entrée 2 4 2 3 8 7" xfId="14503"/>
    <cellStyle name="Entrée 2 4 2 3 9" xfId="14504"/>
    <cellStyle name="Entrée 2 4 2 4" xfId="144"/>
    <cellStyle name="Entrée 2 4 2 4 10" xfId="14505"/>
    <cellStyle name="Entrée 2 4 2 4 11" xfId="14506"/>
    <cellStyle name="Entrée 2 4 2 4 12" xfId="14507"/>
    <cellStyle name="Entrée 2 4 2 4 13" xfId="14508"/>
    <cellStyle name="Entrée 2 4 2 4 14" xfId="14509"/>
    <cellStyle name="Entrée 2 4 2 4 15" xfId="32955"/>
    <cellStyle name="Entrée 2 4 2 4 16" xfId="34631"/>
    <cellStyle name="Entrée 2 4 2 4 17" xfId="34833"/>
    <cellStyle name="Entrée 2 4 2 4 2" xfId="836"/>
    <cellStyle name="Entrée 2 4 2 4 2 10" xfId="14510"/>
    <cellStyle name="Entrée 2 4 2 4 2 11" xfId="33037"/>
    <cellStyle name="Entrée 2 4 2 4 2 12" xfId="34696"/>
    <cellStyle name="Entrée 2 4 2 4 2 2" xfId="3348"/>
    <cellStyle name="Entrée 2 4 2 4 2 2 2" xfId="4393"/>
    <cellStyle name="Entrée 2 4 2 4 2 2 2 2" xfId="14511"/>
    <cellStyle name="Entrée 2 4 2 4 2 2 2 3" xfId="14512"/>
    <cellStyle name="Entrée 2 4 2 4 2 2 2 4" xfId="14513"/>
    <cellStyle name="Entrée 2 4 2 4 2 2 2 5" xfId="14514"/>
    <cellStyle name="Entrée 2 4 2 4 2 2 2 6" xfId="14515"/>
    <cellStyle name="Entrée 2 4 2 4 2 2 2 7" xfId="14516"/>
    <cellStyle name="Entrée 2 4 2 4 2 2 3" xfId="14517"/>
    <cellStyle name="Entrée 2 4 2 4 2 2 4" xfId="14518"/>
    <cellStyle name="Entrée 2 4 2 4 2 2 5" xfId="14519"/>
    <cellStyle name="Entrée 2 4 2 4 2 2 6" xfId="14520"/>
    <cellStyle name="Entrée 2 4 2 4 2 3" xfId="2404"/>
    <cellStyle name="Entrée 2 4 2 4 2 3 2" xfId="4394"/>
    <cellStyle name="Entrée 2 4 2 4 2 3 2 2" xfId="14521"/>
    <cellStyle name="Entrée 2 4 2 4 2 3 2 3" xfId="14522"/>
    <cellStyle name="Entrée 2 4 2 4 2 3 2 4" xfId="14523"/>
    <cellStyle name="Entrée 2 4 2 4 2 3 2 5" xfId="14524"/>
    <cellStyle name="Entrée 2 4 2 4 2 3 2 6" xfId="14525"/>
    <cellStyle name="Entrée 2 4 2 4 2 3 2 7" xfId="14526"/>
    <cellStyle name="Entrée 2 4 2 4 2 3 3" xfId="14527"/>
    <cellStyle name="Entrée 2 4 2 4 2 3 4" xfId="14528"/>
    <cellStyle name="Entrée 2 4 2 4 2 3 5" xfId="14529"/>
    <cellStyle name="Entrée 2 4 2 4 2 3 6" xfId="14530"/>
    <cellStyle name="Entrée 2 4 2 4 2 4" xfId="4395"/>
    <cellStyle name="Entrée 2 4 2 4 2 4 2" xfId="14531"/>
    <cellStyle name="Entrée 2 4 2 4 2 4 3" xfId="14532"/>
    <cellStyle name="Entrée 2 4 2 4 2 4 4" xfId="14533"/>
    <cellStyle name="Entrée 2 4 2 4 2 4 5" xfId="14534"/>
    <cellStyle name="Entrée 2 4 2 4 2 4 6" xfId="14535"/>
    <cellStyle name="Entrée 2 4 2 4 2 4 7" xfId="14536"/>
    <cellStyle name="Entrée 2 4 2 4 2 5" xfId="4396"/>
    <cellStyle name="Entrée 2 4 2 4 2 5 2" xfId="14537"/>
    <cellStyle name="Entrée 2 4 2 4 2 5 3" xfId="14538"/>
    <cellStyle name="Entrée 2 4 2 4 2 5 4" xfId="14539"/>
    <cellStyle name="Entrée 2 4 2 4 2 5 5" xfId="14540"/>
    <cellStyle name="Entrée 2 4 2 4 2 5 6" xfId="14541"/>
    <cellStyle name="Entrée 2 4 2 4 2 5 7" xfId="14542"/>
    <cellStyle name="Entrée 2 4 2 4 2 6" xfId="14543"/>
    <cellStyle name="Entrée 2 4 2 4 2 7" xfId="14544"/>
    <cellStyle name="Entrée 2 4 2 4 2 8" xfId="14545"/>
    <cellStyle name="Entrée 2 4 2 4 2 9" xfId="14546"/>
    <cellStyle name="Entrée 2 4 2 4 3" xfId="837"/>
    <cellStyle name="Entrée 2 4 2 4 3 10" xfId="14547"/>
    <cellStyle name="Entrée 2 4 2 4 3 2" xfId="3615"/>
    <cellStyle name="Entrée 2 4 2 4 3 2 2" xfId="4397"/>
    <cellStyle name="Entrée 2 4 2 4 3 2 2 2" xfId="14548"/>
    <cellStyle name="Entrée 2 4 2 4 3 2 2 3" xfId="14549"/>
    <cellStyle name="Entrée 2 4 2 4 3 2 2 4" xfId="14550"/>
    <cellStyle name="Entrée 2 4 2 4 3 2 2 5" xfId="14551"/>
    <cellStyle name="Entrée 2 4 2 4 3 2 2 6" xfId="14552"/>
    <cellStyle name="Entrée 2 4 2 4 3 2 2 7" xfId="14553"/>
    <cellStyle name="Entrée 2 4 2 4 3 2 3" xfId="14554"/>
    <cellStyle name="Entrée 2 4 2 4 3 2 4" xfId="14555"/>
    <cellStyle name="Entrée 2 4 2 4 3 2 5" xfId="14556"/>
    <cellStyle name="Entrée 2 4 2 4 3 2 6" xfId="14557"/>
    <cellStyle name="Entrée 2 4 2 4 3 3" xfId="2405"/>
    <cellStyle name="Entrée 2 4 2 4 3 3 2" xfId="4398"/>
    <cellStyle name="Entrée 2 4 2 4 3 3 2 2" xfId="14558"/>
    <cellStyle name="Entrée 2 4 2 4 3 3 2 3" xfId="14559"/>
    <cellStyle name="Entrée 2 4 2 4 3 3 2 4" xfId="14560"/>
    <cellStyle name="Entrée 2 4 2 4 3 3 2 5" xfId="14561"/>
    <cellStyle name="Entrée 2 4 2 4 3 3 2 6" xfId="14562"/>
    <cellStyle name="Entrée 2 4 2 4 3 3 2 7" xfId="14563"/>
    <cellStyle name="Entrée 2 4 2 4 3 3 3" xfId="14564"/>
    <cellStyle name="Entrée 2 4 2 4 3 3 4" xfId="14565"/>
    <cellStyle name="Entrée 2 4 2 4 3 3 5" xfId="14566"/>
    <cellStyle name="Entrée 2 4 2 4 3 3 6" xfId="14567"/>
    <cellStyle name="Entrée 2 4 2 4 3 4" xfId="4399"/>
    <cellStyle name="Entrée 2 4 2 4 3 4 2" xfId="14568"/>
    <cellStyle name="Entrée 2 4 2 4 3 4 3" xfId="14569"/>
    <cellStyle name="Entrée 2 4 2 4 3 4 4" xfId="14570"/>
    <cellStyle name="Entrée 2 4 2 4 3 4 5" xfId="14571"/>
    <cellStyle name="Entrée 2 4 2 4 3 4 6" xfId="14572"/>
    <cellStyle name="Entrée 2 4 2 4 3 4 7" xfId="14573"/>
    <cellStyle name="Entrée 2 4 2 4 3 5" xfId="4400"/>
    <cellStyle name="Entrée 2 4 2 4 3 5 2" xfId="14574"/>
    <cellStyle name="Entrée 2 4 2 4 3 5 3" xfId="14575"/>
    <cellStyle name="Entrée 2 4 2 4 3 5 4" xfId="14576"/>
    <cellStyle name="Entrée 2 4 2 4 3 5 5" xfId="14577"/>
    <cellStyle name="Entrée 2 4 2 4 3 5 6" xfId="14578"/>
    <cellStyle name="Entrée 2 4 2 4 3 5 7" xfId="14579"/>
    <cellStyle name="Entrée 2 4 2 4 3 6" xfId="14580"/>
    <cellStyle name="Entrée 2 4 2 4 3 7" xfId="14581"/>
    <cellStyle name="Entrée 2 4 2 4 3 8" xfId="14582"/>
    <cellStyle name="Entrée 2 4 2 4 3 9" xfId="14583"/>
    <cellStyle name="Entrée 2 4 2 4 4" xfId="2800"/>
    <cellStyle name="Entrée 2 4 2 4 4 2" xfId="4401"/>
    <cellStyle name="Entrée 2 4 2 4 4 2 2" xfId="14584"/>
    <cellStyle name="Entrée 2 4 2 4 4 2 3" xfId="14585"/>
    <cellStyle name="Entrée 2 4 2 4 4 2 4" xfId="14586"/>
    <cellStyle name="Entrée 2 4 2 4 4 2 5" xfId="14587"/>
    <cellStyle name="Entrée 2 4 2 4 4 2 6" xfId="14588"/>
    <cellStyle name="Entrée 2 4 2 4 4 2 7" xfId="14589"/>
    <cellStyle name="Entrée 2 4 2 4 4 3" xfId="14590"/>
    <cellStyle name="Entrée 2 4 2 4 4 4" xfId="14591"/>
    <cellStyle name="Entrée 2 4 2 4 4 5" xfId="14592"/>
    <cellStyle name="Entrée 2 4 2 4 4 6" xfId="14593"/>
    <cellStyle name="Entrée 2 4 2 4 5" xfId="1656"/>
    <cellStyle name="Entrée 2 4 2 4 5 2" xfId="4402"/>
    <cellStyle name="Entrée 2 4 2 4 5 2 2" xfId="14594"/>
    <cellStyle name="Entrée 2 4 2 4 5 2 3" xfId="14595"/>
    <cellStyle name="Entrée 2 4 2 4 5 2 4" xfId="14596"/>
    <cellStyle name="Entrée 2 4 2 4 5 2 5" xfId="14597"/>
    <cellStyle name="Entrée 2 4 2 4 5 2 6" xfId="14598"/>
    <cellStyle name="Entrée 2 4 2 4 5 2 7" xfId="14599"/>
    <cellStyle name="Entrée 2 4 2 4 5 3" xfId="14600"/>
    <cellStyle name="Entrée 2 4 2 4 5 4" xfId="14601"/>
    <cellStyle name="Entrée 2 4 2 4 5 5" xfId="14602"/>
    <cellStyle name="Entrée 2 4 2 4 5 6" xfId="14603"/>
    <cellStyle name="Entrée 2 4 2 4 6" xfId="4403"/>
    <cellStyle name="Entrée 2 4 2 4 6 2" xfId="14604"/>
    <cellStyle name="Entrée 2 4 2 4 6 3" xfId="14605"/>
    <cellStyle name="Entrée 2 4 2 4 6 4" xfId="14606"/>
    <cellStyle name="Entrée 2 4 2 4 6 5" xfId="14607"/>
    <cellStyle name="Entrée 2 4 2 4 6 6" xfId="14608"/>
    <cellStyle name="Entrée 2 4 2 4 6 7" xfId="14609"/>
    <cellStyle name="Entrée 2 4 2 4 7" xfId="4404"/>
    <cellStyle name="Entrée 2 4 2 4 7 2" xfId="14610"/>
    <cellStyle name="Entrée 2 4 2 4 7 3" xfId="14611"/>
    <cellStyle name="Entrée 2 4 2 4 7 4" xfId="14612"/>
    <cellStyle name="Entrée 2 4 2 4 7 5" xfId="14613"/>
    <cellStyle name="Entrée 2 4 2 4 7 6" xfId="14614"/>
    <cellStyle name="Entrée 2 4 2 4 7 7" xfId="14615"/>
    <cellStyle name="Entrée 2 4 2 4 8" xfId="4405"/>
    <cellStyle name="Entrée 2 4 2 4 8 2" xfId="14616"/>
    <cellStyle name="Entrée 2 4 2 4 8 3" xfId="14617"/>
    <cellStyle name="Entrée 2 4 2 4 8 4" xfId="14618"/>
    <cellStyle name="Entrée 2 4 2 4 8 5" xfId="14619"/>
    <cellStyle name="Entrée 2 4 2 4 8 6" xfId="14620"/>
    <cellStyle name="Entrée 2 4 2 4 8 7" xfId="14621"/>
    <cellStyle name="Entrée 2 4 2 4 9" xfId="14622"/>
    <cellStyle name="Entrée 2 4 2 5" xfId="145"/>
    <cellStyle name="Entrée 2 4 2 5 10" xfId="14623"/>
    <cellStyle name="Entrée 2 4 2 5 11" xfId="14624"/>
    <cellStyle name="Entrée 2 4 2 5 12" xfId="14625"/>
    <cellStyle name="Entrée 2 4 2 5 13" xfId="14626"/>
    <cellStyle name="Entrée 2 4 2 5 14" xfId="14627"/>
    <cellStyle name="Entrée 2 4 2 5 15" xfId="32974"/>
    <cellStyle name="Entrée 2 4 2 5 16" xfId="34650"/>
    <cellStyle name="Entrée 2 4 2 5 17" xfId="34834"/>
    <cellStyle name="Entrée 2 4 2 5 2" xfId="838"/>
    <cellStyle name="Entrée 2 4 2 5 2 10" xfId="14628"/>
    <cellStyle name="Entrée 2 4 2 5 2 2" xfId="3349"/>
    <cellStyle name="Entrée 2 4 2 5 2 2 2" xfId="4406"/>
    <cellStyle name="Entrée 2 4 2 5 2 2 2 2" xfId="14629"/>
    <cellStyle name="Entrée 2 4 2 5 2 2 2 3" xfId="14630"/>
    <cellStyle name="Entrée 2 4 2 5 2 2 2 4" xfId="14631"/>
    <cellStyle name="Entrée 2 4 2 5 2 2 2 5" xfId="14632"/>
    <cellStyle name="Entrée 2 4 2 5 2 2 2 6" xfId="14633"/>
    <cellStyle name="Entrée 2 4 2 5 2 2 2 7" xfId="14634"/>
    <cellStyle name="Entrée 2 4 2 5 2 2 3" xfId="14635"/>
    <cellStyle name="Entrée 2 4 2 5 2 2 4" xfId="14636"/>
    <cellStyle name="Entrée 2 4 2 5 2 2 5" xfId="14637"/>
    <cellStyle name="Entrée 2 4 2 5 2 2 6" xfId="14638"/>
    <cellStyle name="Entrée 2 4 2 5 2 3" xfId="2406"/>
    <cellStyle name="Entrée 2 4 2 5 2 3 2" xfId="4407"/>
    <cellStyle name="Entrée 2 4 2 5 2 3 2 2" xfId="14639"/>
    <cellStyle name="Entrée 2 4 2 5 2 3 2 3" xfId="14640"/>
    <cellStyle name="Entrée 2 4 2 5 2 3 2 4" xfId="14641"/>
    <cellStyle name="Entrée 2 4 2 5 2 3 2 5" xfId="14642"/>
    <cellStyle name="Entrée 2 4 2 5 2 3 2 6" xfId="14643"/>
    <cellStyle name="Entrée 2 4 2 5 2 3 2 7" xfId="14644"/>
    <cellStyle name="Entrée 2 4 2 5 2 3 3" xfId="14645"/>
    <cellStyle name="Entrée 2 4 2 5 2 3 4" xfId="14646"/>
    <cellStyle name="Entrée 2 4 2 5 2 3 5" xfId="14647"/>
    <cellStyle name="Entrée 2 4 2 5 2 3 6" xfId="14648"/>
    <cellStyle name="Entrée 2 4 2 5 2 4" xfId="4408"/>
    <cellStyle name="Entrée 2 4 2 5 2 4 2" xfId="14649"/>
    <cellStyle name="Entrée 2 4 2 5 2 4 3" xfId="14650"/>
    <cellStyle name="Entrée 2 4 2 5 2 4 4" xfId="14651"/>
    <cellStyle name="Entrée 2 4 2 5 2 4 5" xfId="14652"/>
    <cellStyle name="Entrée 2 4 2 5 2 4 6" xfId="14653"/>
    <cellStyle name="Entrée 2 4 2 5 2 4 7" xfId="14654"/>
    <cellStyle name="Entrée 2 4 2 5 2 5" xfId="4409"/>
    <cellStyle name="Entrée 2 4 2 5 2 5 2" xfId="14655"/>
    <cellStyle name="Entrée 2 4 2 5 2 5 3" xfId="14656"/>
    <cellStyle name="Entrée 2 4 2 5 2 5 4" xfId="14657"/>
    <cellStyle name="Entrée 2 4 2 5 2 5 5" xfId="14658"/>
    <cellStyle name="Entrée 2 4 2 5 2 5 6" xfId="14659"/>
    <cellStyle name="Entrée 2 4 2 5 2 5 7" xfId="14660"/>
    <cellStyle name="Entrée 2 4 2 5 2 6" xfId="14661"/>
    <cellStyle name="Entrée 2 4 2 5 2 7" xfId="14662"/>
    <cellStyle name="Entrée 2 4 2 5 2 8" xfId="14663"/>
    <cellStyle name="Entrée 2 4 2 5 2 9" xfId="14664"/>
    <cellStyle name="Entrée 2 4 2 5 3" xfId="839"/>
    <cellStyle name="Entrée 2 4 2 5 3 10" xfId="14665"/>
    <cellStyle name="Entrée 2 4 2 5 3 2" xfId="3616"/>
    <cellStyle name="Entrée 2 4 2 5 3 2 2" xfId="4410"/>
    <cellStyle name="Entrée 2 4 2 5 3 2 2 2" xfId="14666"/>
    <cellStyle name="Entrée 2 4 2 5 3 2 2 3" xfId="14667"/>
    <cellStyle name="Entrée 2 4 2 5 3 2 2 4" xfId="14668"/>
    <cellStyle name="Entrée 2 4 2 5 3 2 2 5" xfId="14669"/>
    <cellStyle name="Entrée 2 4 2 5 3 2 2 6" xfId="14670"/>
    <cellStyle name="Entrée 2 4 2 5 3 2 2 7" xfId="14671"/>
    <cellStyle name="Entrée 2 4 2 5 3 2 3" xfId="14672"/>
    <cellStyle name="Entrée 2 4 2 5 3 2 4" xfId="14673"/>
    <cellStyle name="Entrée 2 4 2 5 3 2 5" xfId="14674"/>
    <cellStyle name="Entrée 2 4 2 5 3 2 6" xfId="14675"/>
    <cellStyle name="Entrée 2 4 2 5 3 3" xfId="2407"/>
    <cellStyle name="Entrée 2 4 2 5 3 3 2" xfId="4411"/>
    <cellStyle name="Entrée 2 4 2 5 3 3 2 2" xfId="14676"/>
    <cellStyle name="Entrée 2 4 2 5 3 3 2 3" xfId="14677"/>
    <cellStyle name="Entrée 2 4 2 5 3 3 2 4" xfId="14678"/>
    <cellStyle name="Entrée 2 4 2 5 3 3 2 5" xfId="14679"/>
    <cellStyle name="Entrée 2 4 2 5 3 3 2 6" xfId="14680"/>
    <cellStyle name="Entrée 2 4 2 5 3 3 2 7" xfId="14681"/>
    <cellStyle name="Entrée 2 4 2 5 3 3 3" xfId="14682"/>
    <cellStyle name="Entrée 2 4 2 5 3 3 4" xfId="14683"/>
    <cellStyle name="Entrée 2 4 2 5 3 3 5" xfId="14684"/>
    <cellStyle name="Entrée 2 4 2 5 3 3 6" xfId="14685"/>
    <cellStyle name="Entrée 2 4 2 5 3 4" xfId="4412"/>
    <cellStyle name="Entrée 2 4 2 5 3 4 2" xfId="14686"/>
    <cellStyle name="Entrée 2 4 2 5 3 4 3" xfId="14687"/>
    <cellStyle name="Entrée 2 4 2 5 3 4 4" xfId="14688"/>
    <cellStyle name="Entrée 2 4 2 5 3 4 5" xfId="14689"/>
    <cellStyle name="Entrée 2 4 2 5 3 4 6" xfId="14690"/>
    <cellStyle name="Entrée 2 4 2 5 3 4 7" xfId="14691"/>
    <cellStyle name="Entrée 2 4 2 5 3 5" xfId="4413"/>
    <cellStyle name="Entrée 2 4 2 5 3 5 2" xfId="14692"/>
    <cellStyle name="Entrée 2 4 2 5 3 5 3" xfId="14693"/>
    <cellStyle name="Entrée 2 4 2 5 3 5 4" xfId="14694"/>
    <cellStyle name="Entrée 2 4 2 5 3 5 5" xfId="14695"/>
    <cellStyle name="Entrée 2 4 2 5 3 5 6" xfId="14696"/>
    <cellStyle name="Entrée 2 4 2 5 3 5 7" xfId="14697"/>
    <cellStyle name="Entrée 2 4 2 5 3 6" xfId="14698"/>
    <cellStyle name="Entrée 2 4 2 5 3 7" xfId="14699"/>
    <cellStyle name="Entrée 2 4 2 5 3 8" xfId="14700"/>
    <cellStyle name="Entrée 2 4 2 5 3 9" xfId="14701"/>
    <cellStyle name="Entrée 2 4 2 5 4" xfId="2801"/>
    <cellStyle name="Entrée 2 4 2 5 4 2" xfId="4414"/>
    <cellStyle name="Entrée 2 4 2 5 4 2 2" xfId="14702"/>
    <cellStyle name="Entrée 2 4 2 5 4 2 3" xfId="14703"/>
    <cellStyle name="Entrée 2 4 2 5 4 2 4" xfId="14704"/>
    <cellStyle name="Entrée 2 4 2 5 4 2 5" xfId="14705"/>
    <cellStyle name="Entrée 2 4 2 5 4 2 6" xfId="14706"/>
    <cellStyle name="Entrée 2 4 2 5 4 2 7" xfId="14707"/>
    <cellStyle name="Entrée 2 4 2 5 4 3" xfId="14708"/>
    <cellStyle name="Entrée 2 4 2 5 4 4" xfId="14709"/>
    <cellStyle name="Entrée 2 4 2 5 4 5" xfId="14710"/>
    <cellStyle name="Entrée 2 4 2 5 4 6" xfId="14711"/>
    <cellStyle name="Entrée 2 4 2 5 5" xfId="1657"/>
    <cellStyle name="Entrée 2 4 2 5 5 2" xfId="4415"/>
    <cellStyle name="Entrée 2 4 2 5 5 2 2" xfId="14712"/>
    <cellStyle name="Entrée 2 4 2 5 5 2 3" xfId="14713"/>
    <cellStyle name="Entrée 2 4 2 5 5 2 4" xfId="14714"/>
    <cellStyle name="Entrée 2 4 2 5 5 2 5" xfId="14715"/>
    <cellStyle name="Entrée 2 4 2 5 5 2 6" xfId="14716"/>
    <cellStyle name="Entrée 2 4 2 5 5 2 7" xfId="14717"/>
    <cellStyle name="Entrée 2 4 2 5 5 3" xfId="14718"/>
    <cellStyle name="Entrée 2 4 2 5 5 4" xfId="14719"/>
    <cellStyle name="Entrée 2 4 2 5 5 5" xfId="14720"/>
    <cellStyle name="Entrée 2 4 2 5 5 6" xfId="14721"/>
    <cellStyle name="Entrée 2 4 2 5 6" xfId="4416"/>
    <cellStyle name="Entrée 2 4 2 5 6 2" xfId="14722"/>
    <cellStyle name="Entrée 2 4 2 5 6 3" xfId="14723"/>
    <cellStyle name="Entrée 2 4 2 5 6 4" xfId="14724"/>
    <cellStyle name="Entrée 2 4 2 5 6 5" xfId="14725"/>
    <cellStyle name="Entrée 2 4 2 5 6 6" xfId="14726"/>
    <cellStyle name="Entrée 2 4 2 5 6 7" xfId="14727"/>
    <cellStyle name="Entrée 2 4 2 5 7" xfId="4417"/>
    <cellStyle name="Entrée 2 4 2 5 7 2" xfId="14728"/>
    <cellStyle name="Entrée 2 4 2 5 7 3" xfId="14729"/>
    <cellStyle name="Entrée 2 4 2 5 7 4" xfId="14730"/>
    <cellStyle name="Entrée 2 4 2 5 7 5" xfId="14731"/>
    <cellStyle name="Entrée 2 4 2 5 7 6" xfId="14732"/>
    <cellStyle name="Entrée 2 4 2 5 7 7" xfId="14733"/>
    <cellStyle name="Entrée 2 4 2 5 8" xfId="4418"/>
    <cellStyle name="Entrée 2 4 2 5 8 2" xfId="14734"/>
    <cellStyle name="Entrée 2 4 2 5 8 3" xfId="14735"/>
    <cellStyle name="Entrée 2 4 2 5 8 4" xfId="14736"/>
    <cellStyle name="Entrée 2 4 2 5 8 5" xfId="14737"/>
    <cellStyle name="Entrée 2 4 2 5 8 6" xfId="14738"/>
    <cellStyle name="Entrée 2 4 2 5 8 7" xfId="14739"/>
    <cellStyle name="Entrée 2 4 2 5 9" xfId="14740"/>
    <cellStyle name="Entrée 2 4 2 6" xfId="840"/>
    <cellStyle name="Entrée 2 4 2 6 10" xfId="14741"/>
    <cellStyle name="Entrée 2 4 2 6 2" xfId="3151"/>
    <cellStyle name="Entrée 2 4 2 6 2 2" xfId="4419"/>
    <cellStyle name="Entrée 2 4 2 6 2 2 2" xfId="14742"/>
    <cellStyle name="Entrée 2 4 2 6 2 2 3" xfId="14743"/>
    <cellStyle name="Entrée 2 4 2 6 2 2 4" xfId="14744"/>
    <cellStyle name="Entrée 2 4 2 6 2 2 5" xfId="14745"/>
    <cellStyle name="Entrée 2 4 2 6 2 2 6" xfId="14746"/>
    <cellStyle name="Entrée 2 4 2 6 2 2 7" xfId="14747"/>
    <cellStyle name="Entrée 2 4 2 6 2 3" xfId="14748"/>
    <cellStyle name="Entrée 2 4 2 6 2 4" xfId="14749"/>
    <cellStyle name="Entrée 2 4 2 6 2 5" xfId="14750"/>
    <cellStyle name="Entrée 2 4 2 6 2 6" xfId="14751"/>
    <cellStyle name="Entrée 2 4 2 6 3" xfId="2408"/>
    <cellStyle name="Entrée 2 4 2 6 3 2" xfId="4420"/>
    <cellStyle name="Entrée 2 4 2 6 3 2 2" xfId="14752"/>
    <cellStyle name="Entrée 2 4 2 6 3 2 3" xfId="14753"/>
    <cellStyle name="Entrée 2 4 2 6 3 2 4" xfId="14754"/>
    <cellStyle name="Entrée 2 4 2 6 3 2 5" xfId="14755"/>
    <cellStyle name="Entrée 2 4 2 6 3 2 6" xfId="14756"/>
    <cellStyle name="Entrée 2 4 2 6 3 2 7" xfId="14757"/>
    <cellStyle name="Entrée 2 4 2 6 3 3" xfId="14758"/>
    <cellStyle name="Entrée 2 4 2 6 3 4" xfId="14759"/>
    <cellStyle name="Entrée 2 4 2 6 3 5" xfId="14760"/>
    <cellStyle name="Entrée 2 4 2 6 3 6" xfId="14761"/>
    <cellStyle name="Entrée 2 4 2 6 4" xfId="4421"/>
    <cellStyle name="Entrée 2 4 2 6 4 2" xfId="14762"/>
    <cellStyle name="Entrée 2 4 2 6 4 3" xfId="14763"/>
    <cellStyle name="Entrée 2 4 2 6 4 4" xfId="14764"/>
    <cellStyle name="Entrée 2 4 2 6 4 5" xfId="14765"/>
    <cellStyle name="Entrée 2 4 2 6 4 6" xfId="14766"/>
    <cellStyle name="Entrée 2 4 2 6 4 7" xfId="14767"/>
    <cellStyle name="Entrée 2 4 2 6 5" xfId="4422"/>
    <cellStyle name="Entrée 2 4 2 6 5 2" xfId="14768"/>
    <cellStyle name="Entrée 2 4 2 6 5 3" xfId="14769"/>
    <cellStyle name="Entrée 2 4 2 6 5 4" xfId="14770"/>
    <cellStyle name="Entrée 2 4 2 6 5 5" xfId="14771"/>
    <cellStyle name="Entrée 2 4 2 6 5 6" xfId="14772"/>
    <cellStyle name="Entrée 2 4 2 6 5 7" xfId="14773"/>
    <cellStyle name="Entrée 2 4 2 6 6" xfId="14774"/>
    <cellStyle name="Entrée 2 4 2 6 7" xfId="14775"/>
    <cellStyle name="Entrée 2 4 2 6 8" xfId="14776"/>
    <cellStyle name="Entrée 2 4 2 6 9" xfId="14777"/>
    <cellStyle name="Entrée 2 4 2 7" xfId="2604"/>
    <cellStyle name="Entrée 2 4 2 7 2" xfId="14778"/>
    <cellStyle name="Entrée 2 4 2 7 3" xfId="14779"/>
    <cellStyle name="Entrée 2 4 2 7 4" xfId="14780"/>
    <cellStyle name="Entrée 2 4 2 7 5" xfId="14781"/>
    <cellStyle name="Entrée 2 4 2 7 6" xfId="14782"/>
    <cellStyle name="Entrée 2 4 2 7 7" xfId="14783"/>
    <cellStyle name="Entrée 2 4 2 7 8" xfId="14784"/>
    <cellStyle name="Entrée 2 4 2 7 9" xfId="14785"/>
    <cellStyle name="Entrée 2 4 2 8" xfId="1459"/>
    <cellStyle name="Entrée 2 4 2 8 2" xfId="14786"/>
    <cellStyle name="Entrée 2 4 2 8 3" xfId="14787"/>
    <cellStyle name="Entrée 2 4 2 8 4" xfId="14788"/>
    <cellStyle name="Entrée 2 4 2 8 5" xfId="14789"/>
    <cellStyle name="Entrée 2 4 2 8 6" xfId="14790"/>
    <cellStyle name="Entrée 2 4 2 8 7" xfId="14791"/>
    <cellStyle name="Entrée 2 4 2 8 8" xfId="14792"/>
    <cellStyle name="Entrée 2 4 2 9" xfId="4423"/>
    <cellStyle name="Entrée 2 4 2 9 2" xfId="14793"/>
    <cellStyle name="Entrée 2 4 2 9 3" xfId="14794"/>
    <cellStyle name="Entrée 2 4 2 9 4" xfId="14795"/>
    <cellStyle name="Entrée 2 4 2 9 5" xfId="14796"/>
    <cellStyle name="Entrée 2 4 2 9 6" xfId="14797"/>
    <cellStyle name="Entrée 2 4 2 9 7" xfId="14798"/>
    <cellStyle name="Entrée 2 4 3" xfId="841"/>
    <cellStyle name="Entrée 2 4 3 10" xfId="14799"/>
    <cellStyle name="Entrée 2 4 3 2" xfId="3061"/>
    <cellStyle name="Entrée 2 4 3 2 2" xfId="4424"/>
    <cellStyle name="Entrée 2 4 3 2 2 2" xfId="14800"/>
    <cellStyle name="Entrée 2 4 3 2 2 3" xfId="14801"/>
    <cellStyle name="Entrée 2 4 3 2 2 4" xfId="14802"/>
    <cellStyle name="Entrée 2 4 3 2 2 5" xfId="14803"/>
    <cellStyle name="Entrée 2 4 3 2 2 6" xfId="14804"/>
    <cellStyle name="Entrée 2 4 3 2 2 7" xfId="14805"/>
    <cellStyle name="Entrée 2 4 3 2 3" xfId="14806"/>
    <cellStyle name="Entrée 2 4 3 2 4" xfId="14807"/>
    <cellStyle name="Entrée 2 4 3 2 5" xfId="14808"/>
    <cellStyle name="Entrée 2 4 3 2 6" xfId="14809"/>
    <cellStyle name="Entrée 2 4 3 3" xfId="2409"/>
    <cellStyle name="Entrée 2 4 3 3 2" xfId="4425"/>
    <cellStyle name="Entrée 2 4 3 3 2 2" xfId="14810"/>
    <cellStyle name="Entrée 2 4 3 3 2 3" xfId="14811"/>
    <cellStyle name="Entrée 2 4 3 3 2 4" xfId="14812"/>
    <cellStyle name="Entrée 2 4 3 3 2 5" xfId="14813"/>
    <cellStyle name="Entrée 2 4 3 3 2 6" xfId="14814"/>
    <cellStyle name="Entrée 2 4 3 3 2 7" xfId="14815"/>
    <cellStyle name="Entrée 2 4 3 3 3" xfId="14816"/>
    <cellStyle name="Entrée 2 4 3 3 4" xfId="14817"/>
    <cellStyle name="Entrée 2 4 3 3 5" xfId="14818"/>
    <cellStyle name="Entrée 2 4 3 3 6" xfId="14819"/>
    <cellStyle name="Entrée 2 4 3 4" xfId="4426"/>
    <cellStyle name="Entrée 2 4 3 4 2" xfId="14820"/>
    <cellStyle name="Entrée 2 4 3 4 3" xfId="14821"/>
    <cellStyle name="Entrée 2 4 3 4 4" xfId="14822"/>
    <cellStyle name="Entrée 2 4 3 4 5" xfId="14823"/>
    <cellStyle name="Entrée 2 4 3 4 6" xfId="14824"/>
    <cellStyle name="Entrée 2 4 3 4 7" xfId="14825"/>
    <cellStyle name="Entrée 2 4 3 5" xfId="4427"/>
    <cellStyle name="Entrée 2 4 3 5 2" xfId="14826"/>
    <cellStyle name="Entrée 2 4 3 5 3" xfId="14827"/>
    <cellStyle name="Entrée 2 4 3 5 4" xfId="14828"/>
    <cellStyle name="Entrée 2 4 3 5 5" xfId="14829"/>
    <cellStyle name="Entrée 2 4 3 5 6" xfId="14830"/>
    <cellStyle name="Entrée 2 4 3 5 7" xfId="14831"/>
    <cellStyle name="Entrée 2 4 3 6" xfId="14832"/>
    <cellStyle name="Entrée 2 4 3 7" xfId="14833"/>
    <cellStyle name="Entrée 2 4 3 8" xfId="14834"/>
    <cellStyle name="Entrée 2 4 3 9" xfId="14835"/>
    <cellStyle name="Entrée 2 4 4" xfId="2514"/>
    <cellStyle name="Entrée 2 4 4 2" xfId="14836"/>
    <cellStyle name="Entrée 2 4 4 3" xfId="14837"/>
    <cellStyle name="Entrée 2 4 4 4" xfId="14838"/>
    <cellStyle name="Entrée 2 4 4 5" xfId="14839"/>
    <cellStyle name="Entrée 2 4 4 6" xfId="14840"/>
    <cellStyle name="Entrée 2 4 4 7" xfId="14841"/>
    <cellStyle name="Entrée 2 4 4 8" xfId="14842"/>
    <cellStyle name="Entrée 2 4 4 9" xfId="14843"/>
    <cellStyle name="Entrée 2 4 5" xfId="1369"/>
    <cellStyle name="Entrée 2 4 5 2" xfId="14844"/>
    <cellStyle name="Entrée 2 4 5 3" xfId="14845"/>
    <cellStyle name="Entrée 2 4 5 4" xfId="14846"/>
    <cellStyle name="Entrée 2 4 5 5" xfId="14847"/>
    <cellStyle name="Entrée 2 4 5 6" xfId="14848"/>
    <cellStyle name="Entrée 2 4 5 7" xfId="14849"/>
    <cellStyle name="Entrée 2 4 5 8" xfId="14850"/>
    <cellStyle name="Entrée 2 4 6" xfId="4428"/>
    <cellStyle name="Entrée 2 4 6 2" xfId="14851"/>
    <cellStyle name="Entrée 2 4 6 3" xfId="14852"/>
    <cellStyle name="Entrée 2 4 6 4" xfId="14853"/>
    <cellStyle name="Entrée 2 4 6 5" xfId="14854"/>
    <cellStyle name="Entrée 2 4 6 6" xfId="14855"/>
    <cellStyle name="Entrée 2 4 6 7" xfId="14856"/>
    <cellStyle name="Entrée 2 4 7" xfId="14857"/>
    <cellStyle name="Entrée 2 4 8" xfId="14858"/>
    <cellStyle name="Entrée 2 4 9" xfId="14859"/>
    <cellStyle name="Entrée 2 5" xfId="146"/>
    <cellStyle name="Entrée 2 6" xfId="842"/>
    <cellStyle name="Entrée 2 6 10" xfId="14860"/>
    <cellStyle name="Entrée 2 6 2" xfId="3030"/>
    <cellStyle name="Entrée 2 6 2 2" xfId="4429"/>
    <cellStyle name="Entrée 2 6 2 2 2" xfId="14861"/>
    <cellStyle name="Entrée 2 6 2 2 3" xfId="14862"/>
    <cellStyle name="Entrée 2 6 2 2 4" xfId="14863"/>
    <cellStyle name="Entrée 2 6 2 2 5" xfId="14864"/>
    <cellStyle name="Entrée 2 6 2 2 6" xfId="14865"/>
    <cellStyle name="Entrée 2 6 2 2 7" xfId="14866"/>
    <cellStyle name="Entrée 2 6 2 3" xfId="14867"/>
    <cellStyle name="Entrée 2 6 2 4" xfId="14868"/>
    <cellStyle name="Entrée 2 6 2 5" xfId="14869"/>
    <cellStyle name="Entrée 2 6 2 6" xfId="14870"/>
    <cellStyle name="Entrée 2 6 3" xfId="2410"/>
    <cellStyle name="Entrée 2 6 3 2" xfId="4430"/>
    <cellStyle name="Entrée 2 6 3 2 2" xfId="14871"/>
    <cellStyle name="Entrée 2 6 3 2 3" xfId="14872"/>
    <cellStyle name="Entrée 2 6 3 2 4" xfId="14873"/>
    <cellStyle name="Entrée 2 6 3 2 5" xfId="14874"/>
    <cellStyle name="Entrée 2 6 3 2 6" xfId="14875"/>
    <cellStyle name="Entrée 2 6 3 2 7" xfId="14876"/>
    <cellStyle name="Entrée 2 6 3 3" xfId="14877"/>
    <cellStyle name="Entrée 2 6 3 4" xfId="14878"/>
    <cellStyle name="Entrée 2 6 3 5" xfId="14879"/>
    <cellStyle name="Entrée 2 6 3 6" xfId="14880"/>
    <cellStyle name="Entrée 2 6 4" xfId="4431"/>
    <cellStyle name="Entrée 2 6 4 2" xfId="14881"/>
    <cellStyle name="Entrée 2 6 4 3" xfId="14882"/>
    <cellStyle name="Entrée 2 6 4 4" xfId="14883"/>
    <cellStyle name="Entrée 2 6 4 5" xfId="14884"/>
    <cellStyle name="Entrée 2 6 4 6" xfId="14885"/>
    <cellStyle name="Entrée 2 6 4 7" xfId="14886"/>
    <cellStyle name="Entrée 2 6 5" xfId="4432"/>
    <cellStyle name="Entrée 2 6 5 2" xfId="14887"/>
    <cellStyle name="Entrée 2 6 5 3" xfId="14888"/>
    <cellStyle name="Entrée 2 6 5 4" xfId="14889"/>
    <cellStyle name="Entrée 2 6 5 5" xfId="14890"/>
    <cellStyle name="Entrée 2 6 5 6" xfId="14891"/>
    <cellStyle name="Entrée 2 6 5 7" xfId="14892"/>
    <cellStyle name="Entrée 2 6 6" xfId="14893"/>
    <cellStyle name="Entrée 2 6 7" xfId="14894"/>
    <cellStyle name="Entrée 2 6 8" xfId="14895"/>
    <cellStyle name="Entrée 2 6 9" xfId="14896"/>
    <cellStyle name="Entrée 2 7" xfId="2483"/>
    <cellStyle name="Entrée 2 7 2" xfId="14897"/>
    <cellStyle name="Entrée 2 7 3" xfId="14898"/>
    <cellStyle name="Entrée 2 7 4" xfId="14899"/>
    <cellStyle name="Entrée 2 7 5" xfId="14900"/>
    <cellStyle name="Entrée 2 7 6" xfId="14901"/>
    <cellStyle name="Entrée 2 7 7" xfId="14902"/>
    <cellStyle name="Entrée 2 7 8" xfId="14903"/>
    <cellStyle name="Entrée 2 7 9" xfId="14904"/>
    <cellStyle name="Entrée 2 8" xfId="1338"/>
    <cellStyle name="Entrée 2 8 2" xfId="14905"/>
    <cellStyle name="Entrée 2 8 3" xfId="14906"/>
    <cellStyle name="Entrée 2 8 4" xfId="14907"/>
    <cellStyle name="Entrée 2 8 5" xfId="14908"/>
    <cellStyle name="Entrée 2 8 6" xfId="14909"/>
    <cellStyle name="Entrée 2 8 7" xfId="14910"/>
    <cellStyle name="Entrée 2 8 8" xfId="14911"/>
    <cellStyle name="Entrée 2 9" xfId="4433"/>
    <cellStyle name="Entrée 2 9 2" xfId="14912"/>
    <cellStyle name="Entrée 2 9 3" xfId="14913"/>
    <cellStyle name="Entrée 2 9 4" xfId="14914"/>
    <cellStyle name="Entrée 2 9 5" xfId="14915"/>
    <cellStyle name="Entrée 2 9 6" xfId="14916"/>
    <cellStyle name="Entrée 2 9 7" xfId="14917"/>
    <cellStyle name="Entrée 3" xfId="34399"/>
    <cellStyle name="Entrée 4" xfId="34400"/>
    <cellStyle name="Euro" xfId="9"/>
    <cellStyle name="Euro 2" xfId="147"/>
    <cellStyle name="Euro 2 2" xfId="148"/>
    <cellStyle name="Euro 2 2 2" xfId="34401"/>
    <cellStyle name="Euro 2 3" xfId="34402"/>
    <cellStyle name="Euro 3" xfId="149"/>
    <cellStyle name="Euro 3 2" xfId="34404"/>
    <cellStyle name="Euro 3 3" xfId="34405"/>
    <cellStyle name="Euro 3 3 2" xfId="34406"/>
    <cellStyle name="Euro 3 4" xfId="34403"/>
    <cellStyle name="Euro 4" xfId="34407"/>
    <cellStyle name="Euro 4 2" xfId="34408"/>
    <cellStyle name="Insatisfaisant 2" xfId="150"/>
    <cellStyle name="Insatisfaisant 2 2" xfId="151"/>
    <cellStyle name="Insatisfaisant 3" xfId="34409"/>
    <cellStyle name="Insatisfaisant 4" xfId="34410"/>
    <cellStyle name="Lien hypertexte" xfId="3" builtinId="8"/>
    <cellStyle name="Lien hypertexte 2" xfId="152"/>
    <cellStyle name="Lien hypertexte 2 2" xfId="32988"/>
    <cellStyle name="Lien hypertexte 3" xfId="689"/>
    <cellStyle name="Lien hypertexte 4" xfId="697"/>
    <cellStyle name="Milliers" xfId="4" builtinId="3"/>
    <cellStyle name="Milliers 2" xfId="153"/>
    <cellStyle name="Milliers 2 10" xfId="34412"/>
    <cellStyle name="Milliers 2 11" xfId="34411"/>
    <cellStyle name="Milliers 2 2" xfId="154"/>
    <cellStyle name="Milliers 2 2 2" xfId="843"/>
    <cellStyle name="Milliers 2 2 2 2" xfId="34415"/>
    <cellStyle name="Milliers 2 2 2 2 2" xfId="34416"/>
    <cellStyle name="Milliers 2 2 2 3" xfId="34417"/>
    <cellStyle name="Milliers 2 2 2 4" xfId="34414"/>
    <cellStyle name="Milliers 2 2 2 5" xfId="34742"/>
    <cellStyle name="Milliers 2 2 3" xfId="34418"/>
    <cellStyle name="Milliers 2 2 3 2" xfId="34419"/>
    <cellStyle name="Milliers 2 2 4" xfId="34420"/>
    <cellStyle name="Milliers 2 2 4 2" xfId="34421"/>
    <cellStyle name="Milliers 2 2 5" xfId="34413"/>
    <cellStyle name="Milliers 2 2 6" xfId="34595"/>
    <cellStyle name="Milliers 2 3" xfId="155"/>
    <cellStyle name="Milliers 2 3 2" xfId="844"/>
    <cellStyle name="Milliers 2 3 2 2" xfId="34424"/>
    <cellStyle name="Milliers 2 3 2 3" xfId="34423"/>
    <cellStyle name="Milliers 2 3 2 4" xfId="34743"/>
    <cellStyle name="Milliers 2 3 3" xfId="34425"/>
    <cellStyle name="Milliers 2 3 3 2" xfId="34426"/>
    <cellStyle name="Milliers 2 3 4" xfId="34427"/>
    <cellStyle name="Milliers 2 3 4 2" xfId="34428"/>
    <cellStyle name="Milliers 2 3 5" xfId="34429"/>
    <cellStyle name="Milliers 2 3 5 2" xfId="34430"/>
    <cellStyle name="Milliers 2 3 6" xfId="34431"/>
    <cellStyle name="Milliers 2 3 6 2" xfId="34432"/>
    <cellStyle name="Milliers 2 3 7" xfId="34433"/>
    <cellStyle name="Milliers 2 3 8" xfId="34422"/>
    <cellStyle name="Milliers 2 3 9" xfId="34555"/>
    <cellStyle name="Milliers 2 4" xfId="845"/>
    <cellStyle name="Milliers 2 4 2" xfId="34435"/>
    <cellStyle name="Milliers 2 4 3" xfId="34434"/>
    <cellStyle name="Milliers 2 5" xfId="32442"/>
    <cellStyle name="Milliers 2 5 2" xfId="34437"/>
    <cellStyle name="Milliers 2 5 3" xfId="34436"/>
    <cellStyle name="Milliers 2 6" xfId="34438"/>
    <cellStyle name="Milliers 2 6 2" xfId="34439"/>
    <cellStyle name="Milliers 2 7" xfId="34440"/>
    <cellStyle name="Milliers 2 7 2" xfId="34441"/>
    <cellStyle name="Milliers 2 8" xfId="34442"/>
    <cellStyle name="Milliers 2 8 2" xfId="34443"/>
    <cellStyle name="Milliers 2 9" xfId="34444"/>
    <cellStyle name="Milliers 2 9 2" xfId="34445"/>
    <cellStyle name="Milliers 3" xfId="156"/>
    <cellStyle name="Milliers 3 2" xfId="34446"/>
    <cellStyle name="Milliers 3 2 2" xfId="34447"/>
    <cellStyle name="Milliers 3 3" xfId="32990"/>
    <cellStyle name="Milliers 4" xfId="33000"/>
    <cellStyle name="Milliers 4 2" xfId="34449"/>
    <cellStyle name="Milliers 4 3" xfId="34448"/>
    <cellStyle name="Milliers 5" xfId="34450"/>
    <cellStyle name="Milliers 5 2" xfId="34451"/>
    <cellStyle name="Milliers 6" xfId="34452"/>
    <cellStyle name="Monétaire" xfId="1" builtinId="4"/>
    <cellStyle name="Monétaire 2" xfId="157"/>
    <cellStyle name="Monétaire 2 10" xfId="32459"/>
    <cellStyle name="Monétaire 2 2" xfId="158"/>
    <cellStyle name="Monétaire 2 2 2" xfId="846"/>
    <cellStyle name="Monétaire 2 2 2 2" xfId="3350"/>
    <cellStyle name="Monétaire 2 2 2 2 2" xfId="4434"/>
    <cellStyle name="Monétaire 2 2 2 2 2 2" xfId="14918"/>
    <cellStyle name="Monétaire 2 2 2 2 2 3" xfId="14919"/>
    <cellStyle name="Monétaire 2 2 2 2 3" xfId="14920"/>
    <cellStyle name="Monétaire 2 2 2 2 4" xfId="14921"/>
    <cellStyle name="Monétaire 2 2 2 2 5" xfId="14922"/>
    <cellStyle name="Monétaire 2 2 2 2 6" xfId="33485"/>
    <cellStyle name="Monétaire 2 2 2 3" xfId="2106"/>
    <cellStyle name="Monétaire 2 2 2 3 2" xfId="4435"/>
    <cellStyle name="Monétaire 2 2 2 3 2 2" xfId="14923"/>
    <cellStyle name="Monétaire 2 2 2 3 2 3" xfId="14924"/>
    <cellStyle name="Monétaire 2 2 2 3 3" xfId="14925"/>
    <cellStyle name="Monétaire 2 2 2 3 4" xfId="14926"/>
    <cellStyle name="Monétaire 2 2 2 3 5" xfId="14927"/>
    <cellStyle name="Monétaire 2 2 2 4" xfId="4436"/>
    <cellStyle name="Monétaire 2 2 2 4 2" xfId="14928"/>
    <cellStyle name="Monétaire 2 2 2 4 3" xfId="14929"/>
    <cellStyle name="Monétaire 2 2 2 5" xfId="14930"/>
    <cellStyle name="Monétaire 2 2 2 6" xfId="14931"/>
    <cellStyle name="Monétaire 2 2 2 7" xfId="14932"/>
    <cellStyle name="Monétaire 2 2 2 8" xfId="33039"/>
    <cellStyle name="Monétaire 2 2 3" xfId="2802"/>
    <cellStyle name="Monétaire 2 2 3 2" xfId="4437"/>
    <cellStyle name="Monétaire 2 2 3 2 2" xfId="14933"/>
    <cellStyle name="Monétaire 2 2 3 2 3" xfId="14934"/>
    <cellStyle name="Monétaire 2 2 3 2 4" xfId="14935"/>
    <cellStyle name="Monétaire 2 2 3 3" xfId="14936"/>
    <cellStyle name="Monétaire 2 2 3 4" xfId="14937"/>
    <cellStyle name="Monétaire 2 2 3 5" xfId="14938"/>
    <cellStyle name="Monétaire 2 2 3 6" xfId="33484"/>
    <cellStyle name="Monétaire 2 2 4" xfId="1658"/>
    <cellStyle name="Monétaire 2 2 4 2" xfId="4438"/>
    <cellStyle name="Monétaire 2 2 4 2 2" xfId="14939"/>
    <cellStyle name="Monétaire 2 2 4 2 3" xfId="14940"/>
    <cellStyle name="Monétaire 2 2 4 3" xfId="14941"/>
    <cellStyle name="Monétaire 2 2 4 4" xfId="14942"/>
    <cellStyle name="Monétaire 2 2 4 5" xfId="14943"/>
    <cellStyle name="Monétaire 2 2 5" xfId="4439"/>
    <cellStyle name="Monétaire 2 2 5 2" xfId="14944"/>
    <cellStyle name="Monétaire 2 2 5 3" xfId="14945"/>
    <cellStyle name="Monétaire 2 2 6" xfId="14946"/>
    <cellStyle name="Monétaire 2 2 7" xfId="14947"/>
    <cellStyle name="Monétaire 2 2 8" xfId="14948"/>
    <cellStyle name="Monétaire 2 2 9" xfId="32879"/>
    <cellStyle name="Monétaire 2 3" xfId="847"/>
    <cellStyle name="Monétaire 2 3 2" xfId="3254"/>
    <cellStyle name="Monétaire 2 3 2 2" xfId="4440"/>
    <cellStyle name="Monétaire 2 3 2 2 2" xfId="14949"/>
    <cellStyle name="Monétaire 2 3 2 2 3" xfId="14950"/>
    <cellStyle name="Monétaire 2 3 2 3" xfId="14951"/>
    <cellStyle name="Monétaire 2 3 2 4" xfId="14952"/>
    <cellStyle name="Monétaire 2 3 2 5" xfId="14953"/>
    <cellStyle name="Monétaire 2 3 2 6" xfId="33486"/>
    <cellStyle name="Monétaire 2 3 3" xfId="2058"/>
    <cellStyle name="Monétaire 2 3 3 2" xfId="4441"/>
    <cellStyle name="Monétaire 2 3 3 2 2" xfId="14954"/>
    <cellStyle name="Monétaire 2 3 3 2 3" xfId="14955"/>
    <cellStyle name="Monétaire 2 3 3 3" xfId="14956"/>
    <cellStyle name="Monétaire 2 3 3 4" xfId="14957"/>
    <cellStyle name="Monétaire 2 3 3 5" xfId="14958"/>
    <cellStyle name="Monétaire 2 3 4" xfId="4442"/>
    <cellStyle name="Monétaire 2 3 4 2" xfId="14959"/>
    <cellStyle name="Monétaire 2 3 4 3" xfId="14960"/>
    <cellStyle name="Monétaire 2 3 5" xfId="14961"/>
    <cellStyle name="Monétaire 2 3 6" xfId="14962"/>
    <cellStyle name="Monétaire 2 3 7" xfId="14963"/>
    <cellStyle name="Monétaire 2 3 8" xfId="33038"/>
    <cellStyle name="Monétaire 2 4" xfId="2707"/>
    <cellStyle name="Monétaire 2 4 2" xfId="4443"/>
    <cellStyle name="Monétaire 2 4 2 2" xfId="14964"/>
    <cellStyle name="Monétaire 2 4 2 3" xfId="14965"/>
    <cellStyle name="Monétaire 2 4 2 4" xfId="14966"/>
    <cellStyle name="Monétaire 2 4 3" xfId="14967"/>
    <cellStyle name="Monétaire 2 4 4" xfId="14968"/>
    <cellStyle name="Monétaire 2 4 5" xfId="14969"/>
    <cellStyle name="Monétaire 2 4 6" xfId="33483"/>
    <cellStyle name="Monétaire 2 5" xfId="1562"/>
    <cellStyle name="Monétaire 2 5 2" xfId="4444"/>
    <cellStyle name="Monétaire 2 5 2 2" xfId="14970"/>
    <cellStyle name="Monétaire 2 5 2 3" xfId="14971"/>
    <cellStyle name="Monétaire 2 5 3" xfId="14972"/>
    <cellStyle name="Monétaire 2 5 4" xfId="14973"/>
    <cellStyle name="Monétaire 2 5 5" xfId="14974"/>
    <cellStyle name="Monétaire 2 6" xfId="4445"/>
    <cellStyle name="Monétaire 2 6 2" xfId="14975"/>
    <cellStyle name="Monétaire 2 6 3" xfId="14976"/>
    <cellStyle name="Monétaire 2 7" xfId="14977"/>
    <cellStyle name="Monétaire 2 8" xfId="14978"/>
    <cellStyle name="Monétaire 2 9" xfId="14979"/>
    <cellStyle name="Monétaire 3" xfId="34755"/>
    <cellStyle name="Neutre 2" xfId="159"/>
    <cellStyle name="Neutre 2 2" xfId="160"/>
    <cellStyle name="Neutre 3" xfId="34453"/>
    <cellStyle name="Neutre 4" xfId="34454"/>
    <cellStyle name="Normal" xfId="0" builtinId="0"/>
    <cellStyle name="Normal 10" xfId="161"/>
    <cellStyle name="Normal 10 10" xfId="1345"/>
    <cellStyle name="Normal 10 10 2" xfId="4446"/>
    <cellStyle name="Normal 10 10 2 2" xfId="14980"/>
    <cellStyle name="Normal 10 10 2 3" xfId="14981"/>
    <cellStyle name="Normal 10 10 3" xfId="14982"/>
    <cellStyle name="Normal 10 10 4" xfId="14983"/>
    <cellStyle name="Normal 10 10 5" xfId="14984"/>
    <cellStyle name="Normal 10 11" xfId="4447"/>
    <cellStyle name="Normal 10 11 2" xfId="14985"/>
    <cellStyle name="Normal 10 11 3" xfId="14986"/>
    <cellStyle name="Normal 10 12" xfId="14987"/>
    <cellStyle name="Normal 10 13" xfId="14988"/>
    <cellStyle name="Normal 10 14" xfId="14989"/>
    <cellStyle name="Normal 10 15" xfId="32443"/>
    <cellStyle name="Normal 10 16" xfId="34455"/>
    <cellStyle name="Normal 10 2" xfId="162"/>
    <cellStyle name="Normal 10 2 10" xfId="14990"/>
    <cellStyle name="Normal 10 2 11" xfId="14991"/>
    <cellStyle name="Normal 10 2 12" xfId="14992"/>
    <cellStyle name="Normal 10 2 13" xfId="32487"/>
    <cellStyle name="Normal 10 2 2" xfId="163"/>
    <cellStyle name="Normal 10 2 2 10" xfId="14993"/>
    <cellStyle name="Normal 10 2 2 11" xfId="32488"/>
    <cellStyle name="Normal 10 2 2 2" xfId="164"/>
    <cellStyle name="Normal 10 2 2 2 10" xfId="32489"/>
    <cellStyle name="Normal 10 2 2 2 2" xfId="165"/>
    <cellStyle name="Normal 10 2 2 2 2 2" xfId="848"/>
    <cellStyle name="Normal 10 2 2 2 2 2 2" xfId="3351"/>
    <cellStyle name="Normal 10 2 2 2 2 2 2 2" xfId="4448"/>
    <cellStyle name="Normal 10 2 2 2 2 2 2 2 2" xfId="14994"/>
    <cellStyle name="Normal 10 2 2 2 2 2 2 2 3" xfId="14995"/>
    <cellStyle name="Normal 10 2 2 2 2 2 2 3" xfId="14996"/>
    <cellStyle name="Normal 10 2 2 2 2 2 2 4" xfId="14997"/>
    <cellStyle name="Normal 10 2 2 2 2 2 2 5" xfId="14998"/>
    <cellStyle name="Normal 10 2 2 2 2 2 2 6" xfId="33492"/>
    <cellStyle name="Normal 10 2 2 2 2 2 3" xfId="2107"/>
    <cellStyle name="Normal 10 2 2 2 2 2 3 2" xfId="4449"/>
    <cellStyle name="Normal 10 2 2 2 2 2 3 2 2" xfId="14999"/>
    <cellStyle name="Normal 10 2 2 2 2 2 3 2 3" xfId="15000"/>
    <cellStyle name="Normal 10 2 2 2 2 2 3 3" xfId="15001"/>
    <cellStyle name="Normal 10 2 2 2 2 2 3 4" xfId="15002"/>
    <cellStyle name="Normal 10 2 2 2 2 2 3 5" xfId="15003"/>
    <cellStyle name="Normal 10 2 2 2 2 2 4" xfId="4450"/>
    <cellStyle name="Normal 10 2 2 2 2 2 4 2" xfId="15004"/>
    <cellStyle name="Normal 10 2 2 2 2 2 4 3" xfId="15005"/>
    <cellStyle name="Normal 10 2 2 2 2 2 5" xfId="15006"/>
    <cellStyle name="Normal 10 2 2 2 2 2 6" xfId="15007"/>
    <cellStyle name="Normal 10 2 2 2 2 2 7" xfId="15008"/>
    <cellStyle name="Normal 10 2 2 2 2 2 8" xfId="33044"/>
    <cellStyle name="Normal 10 2 2 2 2 3" xfId="2803"/>
    <cellStyle name="Normal 10 2 2 2 2 3 2" xfId="4451"/>
    <cellStyle name="Normal 10 2 2 2 2 3 2 2" xfId="15009"/>
    <cellStyle name="Normal 10 2 2 2 2 3 2 3" xfId="15010"/>
    <cellStyle name="Normal 10 2 2 2 2 3 2 4" xfId="15011"/>
    <cellStyle name="Normal 10 2 2 2 2 3 3" xfId="15012"/>
    <cellStyle name="Normal 10 2 2 2 2 3 4" xfId="15013"/>
    <cellStyle name="Normal 10 2 2 2 2 3 5" xfId="15014"/>
    <cellStyle name="Normal 10 2 2 2 2 3 6" xfId="33491"/>
    <cellStyle name="Normal 10 2 2 2 2 4" xfId="1659"/>
    <cellStyle name="Normal 10 2 2 2 2 4 2" xfId="4452"/>
    <cellStyle name="Normal 10 2 2 2 2 4 2 2" xfId="15015"/>
    <cellStyle name="Normal 10 2 2 2 2 4 2 3" xfId="15016"/>
    <cellStyle name="Normal 10 2 2 2 2 4 3" xfId="15017"/>
    <cellStyle name="Normal 10 2 2 2 2 4 4" xfId="15018"/>
    <cellStyle name="Normal 10 2 2 2 2 4 5" xfId="15019"/>
    <cellStyle name="Normal 10 2 2 2 2 5" xfId="4453"/>
    <cellStyle name="Normal 10 2 2 2 2 5 2" xfId="15020"/>
    <cellStyle name="Normal 10 2 2 2 2 5 3" xfId="15021"/>
    <cellStyle name="Normal 10 2 2 2 2 6" xfId="15022"/>
    <cellStyle name="Normal 10 2 2 2 2 7" xfId="15023"/>
    <cellStyle name="Normal 10 2 2 2 2 8" xfId="15024"/>
    <cellStyle name="Normal 10 2 2 2 2 9" xfId="32777"/>
    <cellStyle name="Normal 10 2 2 2 3" xfId="849"/>
    <cellStyle name="Normal 10 2 2 2 3 2" xfId="3152"/>
    <cellStyle name="Normal 10 2 2 2 3 2 2" xfId="4454"/>
    <cellStyle name="Normal 10 2 2 2 3 2 2 2" xfId="15025"/>
    <cellStyle name="Normal 10 2 2 2 3 2 2 3" xfId="15026"/>
    <cellStyle name="Normal 10 2 2 2 3 2 3" xfId="15027"/>
    <cellStyle name="Normal 10 2 2 2 3 2 4" xfId="15028"/>
    <cellStyle name="Normal 10 2 2 2 3 2 5" xfId="15029"/>
    <cellStyle name="Normal 10 2 2 2 3 2 6" xfId="33493"/>
    <cellStyle name="Normal 10 2 2 2 3 3" xfId="1966"/>
    <cellStyle name="Normal 10 2 2 2 3 3 2" xfId="4455"/>
    <cellStyle name="Normal 10 2 2 2 3 3 2 2" xfId="15030"/>
    <cellStyle name="Normal 10 2 2 2 3 3 2 3" xfId="15031"/>
    <cellStyle name="Normal 10 2 2 2 3 3 3" xfId="15032"/>
    <cellStyle name="Normal 10 2 2 2 3 3 4" xfId="15033"/>
    <cellStyle name="Normal 10 2 2 2 3 3 5" xfId="15034"/>
    <cellStyle name="Normal 10 2 2 2 3 4" xfId="4456"/>
    <cellStyle name="Normal 10 2 2 2 3 4 2" xfId="15035"/>
    <cellStyle name="Normal 10 2 2 2 3 4 3" xfId="15036"/>
    <cellStyle name="Normal 10 2 2 2 3 5" xfId="15037"/>
    <cellStyle name="Normal 10 2 2 2 3 6" xfId="15038"/>
    <cellStyle name="Normal 10 2 2 2 3 7" xfId="15039"/>
    <cellStyle name="Normal 10 2 2 2 3 8" xfId="33043"/>
    <cellStyle name="Normal 10 2 2 2 4" xfId="2605"/>
    <cellStyle name="Normal 10 2 2 2 4 2" xfId="4457"/>
    <cellStyle name="Normal 10 2 2 2 4 2 2" xfId="15040"/>
    <cellStyle name="Normal 10 2 2 2 4 2 3" xfId="15041"/>
    <cellStyle name="Normal 10 2 2 2 4 2 4" xfId="15042"/>
    <cellStyle name="Normal 10 2 2 2 4 3" xfId="15043"/>
    <cellStyle name="Normal 10 2 2 2 4 4" xfId="15044"/>
    <cellStyle name="Normal 10 2 2 2 4 5" xfId="15045"/>
    <cellStyle name="Normal 10 2 2 2 4 6" xfId="33490"/>
    <cellStyle name="Normal 10 2 2 2 5" xfId="1460"/>
    <cellStyle name="Normal 10 2 2 2 5 2" xfId="4458"/>
    <cellStyle name="Normal 10 2 2 2 5 2 2" xfId="15046"/>
    <cellStyle name="Normal 10 2 2 2 5 2 3" xfId="15047"/>
    <cellStyle name="Normal 10 2 2 2 5 3" xfId="15048"/>
    <cellStyle name="Normal 10 2 2 2 5 4" xfId="15049"/>
    <cellStyle name="Normal 10 2 2 2 5 5" xfId="15050"/>
    <cellStyle name="Normal 10 2 2 2 6" xfId="4459"/>
    <cellStyle name="Normal 10 2 2 2 6 2" xfId="15051"/>
    <cellStyle name="Normal 10 2 2 2 6 3" xfId="15052"/>
    <cellStyle name="Normal 10 2 2 2 7" xfId="15053"/>
    <cellStyle name="Normal 10 2 2 2 8" xfId="15054"/>
    <cellStyle name="Normal 10 2 2 2 9" xfId="15055"/>
    <cellStyle name="Normal 10 2 2 3" xfId="166"/>
    <cellStyle name="Normal 10 2 2 3 2" xfId="850"/>
    <cellStyle name="Normal 10 2 2 3 2 2" xfId="3352"/>
    <cellStyle name="Normal 10 2 2 3 2 2 2" xfId="4460"/>
    <cellStyle name="Normal 10 2 2 3 2 2 2 2" xfId="15056"/>
    <cellStyle name="Normal 10 2 2 3 2 2 2 3" xfId="15057"/>
    <cellStyle name="Normal 10 2 2 3 2 2 3" xfId="15058"/>
    <cellStyle name="Normal 10 2 2 3 2 2 4" xfId="15059"/>
    <cellStyle name="Normal 10 2 2 3 2 2 5" xfId="15060"/>
    <cellStyle name="Normal 10 2 2 3 2 2 6" xfId="33495"/>
    <cellStyle name="Normal 10 2 2 3 2 3" xfId="2108"/>
    <cellStyle name="Normal 10 2 2 3 2 3 2" xfId="4461"/>
    <cellStyle name="Normal 10 2 2 3 2 3 2 2" xfId="15061"/>
    <cellStyle name="Normal 10 2 2 3 2 3 2 3" xfId="15062"/>
    <cellStyle name="Normal 10 2 2 3 2 3 3" xfId="15063"/>
    <cellStyle name="Normal 10 2 2 3 2 3 4" xfId="15064"/>
    <cellStyle name="Normal 10 2 2 3 2 3 5" xfId="15065"/>
    <cellStyle name="Normal 10 2 2 3 2 4" xfId="4462"/>
    <cellStyle name="Normal 10 2 2 3 2 4 2" xfId="15066"/>
    <cellStyle name="Normal 10 2 2 3 2 4 3" xfId="15067"/>
    <cellStyle name="Normal 10 2 2 3 2 5" xfId="15068"/>
    <cellStyle name="Normal 10 2 2 3 2 6" xfId="15069"/>
    <cellStyle name="Normal 10 2 2 3 2 7" xfId="15070"/>
    <cellStyle name="Normal 10 2 2 3 2 8" xfId="33045"/>
    <cellStyle name="Normal 10 2 2 3 3" xfId="2804"/>
    <cellStyle name="Normal 10 2 2 3 3 2" xfId="4463"/>
    <cellStyle name="Normal 10 2 2 3 3 2 2" xfId="15071"/>
    <cellStyle name="Normal 10 2 2 3 3 2 3" xfId="15072"/>
    <cellStyle name="Normal 10 2 2 3 3 2 4" xfId="15073"/>
    <cellStyle name="Normal 10 2 2 3 3 3" xfId="15074"/>
    <cellStyle name="Normal 10 2 2 3 3 4" xfId="15075"/>
    <cellStyle name="Normal 10 2 2 3 3 5" xfId="15076"/>
    <cellStyle name="Normal 10 2 2 3 3 6" xfId="33494"/>
    <cellStyle name="Normal 10 2 2 3 4" xfId="1660"/>
    <cellStyle name="Normal 10 2 2 3 4 2" xfId="4464"/>
    <cellStyle name="Normal 10 2 2 3 4 2 2" xfId="15077"/>
    <cellStyle name="Normal 10 2 2 3 4 2 3" xfId="15078"/>
    <cellStyle name="Normal 10 2 2 3 4 3" xfId="15079"/>
    <cellStyle name="Normal 10 2 2 3 4 4" xfId="15080"/>
    <cellStyle name="Normal 10 2 2 3 4 5" xfId="15081"/>
    <cellStyle name="Normal 10 2 2 3 5" xfId="4465"/>
    <cellStyle name="Normal 10 2 2 3 5 2" xfId="15082"/>
    <cellStyle name="Normal 10 2 2 3 5 3" xfId="15083"/>
    <cellStyle name="Normal 10 2 2 3 6" xfId="15084"/>
    <cellStyle name="Normal 10 2 2 3 7" xfId="15085"/>
    <cellStyle name="Normal 10 2 2 3 8" xfId="15086"/>
    <cellStyle name="Normal 10 2 2 3 9" xfId="32698"/>
    <cellStyle name="Normal 10 2 2 4" xfId="851"/>
    <cellStyle name="Normal 10 2 2 4 2" xfId="3063"/>
    <cellStyle name="Normal 10 2 2 4 2 2" xfId="4466"/>
    <cellStyle name="Normal 10 2 2 4 2 2 2" xfId="15087"/>
    <cellStyle name="Normal 10 2 2 4 2 2 3" xfId="15088"/>
    <cellStyle name="Normal 10 2 2 4 2 3" xfId="15089"/>
    <cellStyle name="Normal 10 2 2 4 2 4" xfId="15090"/>
    <cellStyle name="Normal 10 2 2 4 2 5" xfId="15091"/>
    <cellStyle name="Normal 10 2 2 4 2 6" xfId="33496"/>
    <cellStyle name="Normal 10 2 2 4 3" xfId="1899"/>
    <cellStyle name="Normal 10 2 2 4 3 2" xfId="4467"/>
    <cellStyle name="Normal 10 2 2 4 3 2 2" xfId="15092"/>
    <cellStyle name="Normal 10 2 2 4 3 2 3" xfId="15093"/>
    <cellStyle name="Normal 10 2 2 4 3 3" xfId="15094"/>
    <cellStyle name="Normal 10 2 2 4 3 4" xfId="15095"/>
    <cellStyle name="Normal 10 2 2 4 3 5" xfId="15096"/>
    <cellStyle name="Normal 10 2 2 4 4" xfId="4468"/>
    <cellStyle name="Normal 10 2 2 4 4 2" xfId="15097"/>
    <cellStyle name="Normal 10 2 2 4 4 3" xfId="15098"/>
    <cellStyle name="Normal 10 2 2 4 5" xfId="15099"/>
    <cellStyle name="Normal 10 2 2 4 6" xfId="15100"/>
    <cellStyle name="Normal 10 2 2 4 7" xfId="15101"/>
    <cellStyle name="Normal 10 2 2 4 8" xfId="33042"/>
    <cellStyle name="Normal 10 2 2 5" xfId="2516"/>
    <cellStyle name="Normal 10 2 2 5 2" xfId="4469"/>
    <cellStyle name="Normal 10 2 2 5 2 2" xfId="15102"/>
    <cellStyle name="Normal 10 2 2 5 2 3" xfId="15103"/>
    <cellStyle name="Normal 10 2 2 5 2 4" xfId="15104"/>
    <cellStyle name="Normal 10 2 2 5 3" xfId="15105"/>
    <cellStyle name="Normal 10 2 2 5 4" xfId="15106"/>
    <cellStyle name="Normal 10 2 2 5 5" xfId="15107"/>
    <cellStyle name="Normal 10 2 2 5 6" xfId="33489"/>
    <cellStyle name="Normal 10 2 2 6" xfId="1371"/>
    <cellStyle name="Normal 10 2 2 6 2" xfId="4470"/>
    <cellStyle name="Normal 10 2 2 6 2 2" xfId="15108"/>
    <cellStyle name="Normal 10 2 2 6 2 3" xfId="15109"/>
    <cellStyle name="Normal 10 2 2 6 3" xfId="15110"/>
    <cellStyle name="Normal 10 2 2 6 4" xfId="15111"/>
    <cellStyle name="Normal 10 2 2 6 5" xfId="15112"/>
    <cellStyle name="Normal 10 2 2 7" xfId="4471"/>
    <cellStyle name="Normal 10 2 2 7 2" xfId="15113"/>
    <cellStyle name="Normal 10 2 2 7 3" xfId="15114"/>
    <cellStyle name="Normal 10 2 2 8" xfId="15115"/>
    <cellStyle name="Normal 10 2 2 9" xfId="15116"/>
    <cellStyle name="Normal 10 2 3" xfId="167"/>
    <cellStyle name="Normal 10 2 3 10" xfId="32490"/>
    <cellStyle name="Normal 10 2 3 2" xfId="168"/>
    <cellStyle name="Normal 10 2 3 2 2" xfId="852"/>
    <cellStyle name="Normal 10 2 3 2 2 2" xfId="3353"/>
    <cellStyle name="Normal 10 2 3 2 2 2 2" xfId="4472"/>
    <cellStyle name="Normal 10 2 3 2 2 2 2 2" xfId="15117"/>
    <cellStyle name="Normal 10 2 3 2 2 2 2 3" xfId="15118"/>
    <cellStyle name="Normal 10 2 3 2 2 2 3" xfId="15119"/>
    <cellStyle name="Normal 10 2 3 2 2 2 4" xfId="15120"/>
    <cellStyle name="Normal 10 2 3 2 2 2 5" xfId="15121"/>
    <cellStyle name="Normal 10 2 3 2 2 2 6" xfId="33499"/>
    <cellStyle name="Normal 10 2 3 2 2 3" xfId="2109"/>
    <cellStyle name="Normal 10 2 3 2 2 3 2" xfId="4473"/>
    <cellStyle name="Normal 10 2 3 2 2 3 2 2" xfId="15122"/>
    <cellStyle name="Normal 10 2 3 2 2 3 2 3" xfId="15123"/>
    <cellStyle name="Normal 10 2 3 2 2 3 3" xfId="15124"/>
    <cellStyle name="Normal 10 2 3 2 2 3 4" xfId="15125"/>
    <cellStyle name="Normal 10 2 3 2 2 3 5" xfId="15126"/>
    <cellStyle name="Normal 10 2 3 2 2 4" xfId="4474"/>
    <cellStyle name="Normal 10 2 3 2 2 4 2" xfId="15127"/>
    <cellStyle name="Normal 10 2 3 2 2 4 3" xfId="15128"/>
    <cellStyle name="Normal 10 2 3 2 2 5" xfId="15129"/>
    <cellStyle name="Normal 10 2 3 2 2 6" xfId="15130"/>
    <cellStyle name="Normal 10 2 3 2 2 7" xfId="15131"/>
    <cellStyle name="Normal 10 2 3 2 2 8" xfId="33047"/>
    <cellStyle name="Normal 10 2 3 2 3" xfId="2805"/>
    <cellStyle name="Normal 10 2 3 2 3 2" xfId="4475"/>
    <cellStyle name="Normal 10 2 3 2 3 2 2" xfId="15132"/>
    <cellStyle name="Normal 10 2 3 2 3 2 3" xfId="15133"/>
    <cellStyle name="Normal 10 2 3 2 3 2 4" xfId="15134"/>
    <cellStyle name="Normal 10 2 3 2 3 3" xfId="15135"/>
    <cellStyle name="Normal 10 2 3 2 3 4" xfId="15136"/>
    <cellStyle name="Normal 10 2 3 2 3 5" xfId="15137"/>
    <cellStyle name="Normal 10 2 3 2 3 6" xfId="33498"/>
    <cellStyle name="Normal 10 2 3 2 4" xfId="1661"/>
    <cellStyle name="Normal 10 2 3 2 4 2" xfId="4476"/>
    <cellStyle name="Normal 10 2 3 2 4 2 2" xfId="15138"/>
    <cellStyle name="Normal 10 2 3 2 4 2 3" xfId="15139"/>
    <cellStyle name="Normal 10 2 3 2 4 3" xfId="15140"/>
    <cellStyle name="Normal 10 2 3 2 4 4" xfId="15141"/>
    <cellStyle name="Normal 10 2 3 2 4 5" xfId="15142"/>
    <cellStyle name="Normal 10 2 3 2 5" xfId="4477"/>
    <cellStyle name="Normal 10 2 3 2 5 2" xfId="15143"/>
    <cellStyle name="Normal 10 2 3 2 5 3" xfId="15144"/>
    <cellStyle name="Normal 10 2 3 2 6" xfId="15145"/>
    <cellStyle name="Normal 10 2 3 2 7" xfId="15146"/>
    <cellStyle name="Normal 10 2 3 2 8" xfId="15147"/>
    <cellStyle name="Normal 10 2 3 2 9" xfId="32778"/>
    <cellStyle name="Normal 10 2 3 3" xfId="853"/>
    <cellStyle name="Normal 10 2 3 3 2" xfId="3153"/>
    <cellStyle name="Normal 10 2 3 3 2 2" xfId="4478"/>
    <cellStyle name="Normal 10 2 3 3 2 2 2" xfId="15148"/>
    <cellStyle name="Normal 10 2 3 3 2 2 3" xfId="15149"/>
    <cellStyle name="Normal 10 2 3 3 2 3" xfId="15150"/>
    <cellStyle name="Normal 10 2 3 3 2 4" xfId="15151"/>
    <cellStyle name="Normal 10 2 3 3 2 5" xfId="15152"/>
    <cellStyle name="Normal 10 2 3 3 2 6" xfId="33500"/>
    <cellStyle name="Normal 10 2 3 3 3" xfId="1967"/>
    <cellStyle name="Normal 10 2 3 3 3 2" xfId="4479"/>
    <cellStyle name="Normal 10 2 3 3 3 2 2" xfId="15153"/>
    <cellStyle name="Normal 10 2 3 3 3 2 3" xfId="15154"/>
    <cellStyle name="Normal 10 2 3 3 3 3" xfId="15155"/>
    <cellStyle name="Normal 10 2 3 3 3 4" xfId="15156"/>
    <cellStyle name="Normal 10 2 3 3 3 5" xfId="15157"/>
    <cellStyle name="Normal 10 2 3 3 4" xfId="4480"/>
    <cellStyle name="Normal 10 2 3 3 4 2" xfId="15158"/>
    <cellStyle name="Normal 10 2 3 3 4 3" xfId="15159"/>
    <cellStyle name="Normal 10 2 3 3 5" xfId="15160"/>
    <cellStyle name="Normal 10 2 3 3 6" xfId="15161"/>
    <cellStyle name="Normal 10 2 3 3 7" xfId="15162"/>
    <cellStyle name="Normal 10 2 3 3 8" xfId="33046"/>
    <cellStyle name="Normal 10 2 3 4" xfId="2606"/>
    <cellStyle name="Normal 10 2 3 4 2" xfId="4481"/>
    <cellStyle name="Normal 10 2 3 4 2 2" xfId="15163"/>
    <cellStyle name="Normal 10 2 3 4 2 3" xfId="15164"/>
    <cellStyle name="Normal 10 2 3 4 2 4" xfId="15165"/>
    <cellStyle name="Normal 10 2 3 4 3" xfId="15166"/>
    <cellStyle name="Normal 10 2 3 4 4" xfId="15167"/>
    <cellStyle name="Normal 10 2 3 4 5" xfId="15168"/>
    <cellStyle name="Normal 10 2 3 4 6" xfId="33497"/>
    <cellStyle name="Normal 10 2 3 5" xfId="1461"/>
    <cellStyle name="Normal 10 2 3 5 2" xfId="4482"/>
    <cellStyle name="Normal 10 2 3 5 2 2" xfId="15169"/>
    <cellStyle name="Normal 10 2 3 5 2 3" xfId="15170"/>
    <cellStyle name="Normal 10 2 3 5 3" xfId="15171"/>
    <cellStyle name="Normal 10 2 3 5 4" xfId="15172"/>
    <cellStyle name="Normal 10 2 3 5 5" xfId="15173"/>
    <cellStyle name="Normal 10 2 3 6" xfId="4483"/>
    <cellStyle name="Normal 10 2 3 6 2" xfId="15174"/>
    <cellStyle name="Normal 10 2 3 6 3" xfId="15175"/>
    <cellStyle name="Normal 10 2 3 7" xfId="15176"/>
    <cellStyle name="Normal 10 2 3 8" xfId="15177"/>
    <cellStyle name="Normal 10 2 3 9" xfId="15178"/>
    <cellStyle name="Normal 10 2 4" xfId="169"/>
    <cellStyle name="Normal 10 2 4 2" xfId="854"/>
    <cellStyle name="Normal 10 2 4 2 2" xfId="3256"/>
    <cellStyle name="Normal 10 2 4 2 2 2" xfId="4484"/>
    <cellStyle name="Normal 10 2 4 2 2 2 2" xfId="15179"/>
    <cellStyle name="Normal 10 2 4 2 2 2 3" xfId="15180"/>
    <cellStyle name="Normal 10 2 4 2 2 3" xfId="15181"/>
    <cellStyle name="Normal 10 2 4 2 2 4" xfId="15182"/>
    <cellStyle name="Normal 10 2 4 2 2 5" xfId="15183"/>
    <cellStyle name="Normal 10 2 4 2 2 6" xfId="33502"/>
    <cellStyle name="Normal 10 2 4 2 3" xfId="2060"/>
    <cellStyle name="Normal 10 2 4 2 3 2" xfId="4485"/>
    <cellStyle name="Normal 10 2 4 2 3 2 2" xfId="15184"/>
    <cellStyle name="Normal 10 2 4 2 3 2 3" xfId="15185"/>
    <cellStyle name="Normal 10 2 4 2 3 3" xfId="15186"/>
    <cellStyle name="Normal 10 2 4 2 3 4" xfId="15187"/>
    <cellStyle name="Normal 10 2 4 2 3 5" xfId="15188"/>
    <cellStyle name="Normal 10 2 4 2 4" xfId="4486"/>
    <cellStyle name="Normal 10 2 4 2 4 2" xfId="15189"/>
    <cellStyle name="Normal 10 2 4 2 4 3" xfId="15190"/>
    <cellStyle name="Normal 10 2 4 2 5" xfId="15191"/>
    <cellStyle name="Normal 10 2 4 2 6" xfId="15192"/>
    <cellStyle name="Normal 10 2 4 2 7" xfId="15193"/>
    <cellStyle name="Normal 10 2 4 2 8" xfId="33048"/>
    <cellStyle name="Normal 10 2 4 3" xfId="2709"/>
    <cellStyle name="Normal 10 2 4 3 2" xfId="4487"/>
    <cellStyle name="Normal 10 2 4 3 2 2" xfId="15194"/>
    <cellStyle name="Normal 10 2 4 3 2 3" xfId="15195"/>
    <cellStyle name="Normal 10 2 4 3 2 4" xfId="15196"/>
    <cellStyle name="Normal 10 2 4 3 3" xfId="15197"/>
    <cellStyle name="Normal 10 2 4 3 4" xfId="15198"/>
    <cellStyle name="Normal 10 2 4 3 5" xfId="15199"/>
    <cellStyle name="Normal 10 2 4 3 6" xfId="33501"/>
    <cellStyle name="Normal 10 2 4 4" xfId="1564"/>
    <cellStyle name="Normal 10 2 4 4 2" xfId="4488"/>
    <cellStyle name="Normal 10 2 4 4 2 2" xfId="15200"/>
    <cellStyle name="Normal 10 2 4 4 2 3" xfId="15201"/>
    <cellStyle name="Normal 10 2 4 4 3" xfId="15202"/>
    <cellStyle name="Normal 10 2 4 4 4" xfId="15203"/>
    <cellStyle name="Normal 10 2 4 4 5" xfId="15204"/>
    <cellStyle name="Normal 10 2 4 5" xfId="4489"/>
    <cellStyle name="Normal 10 2 4 5 2" xfId="15205"/>
    <cellStyle name="Normal 10 2 4 5 3" xfId="15206"/>
    <cellStyle name="Normal 10 2 4 6" xfId="15207"/>
    <cellStyle name="Normal 10 2 4 7" xfId="15208"/>
    <cellStyle name="Normal 10 2 4 8" xfId="15209"/>
    <cellStyle name="Normal 10 2 4 9" xfId="32881"/>
    <cellStyle name="Normal 10 2 5" xfId="170"/>
    <cellStyle name="Normal 10 2 5 2" xfId="855"/>
    <cellStyle name="Normal 10 2 5 2 2" xfId="3354"/>
    <cellStyle name="Normal 10 2 5 2 2 2" xfId="4490"/>
    <cellStyle name="Normal 10 2 5 2 2 2 2" xfId="15210"/>
    <cellStyle name="Normal 10 2 5 2 2 2 3" xfId="15211"/>
    <cellStyle name="Normal 10 2 5 2 2 3" xfId="15212"/>
    <cellStyle name="Normal 10 2 5 2 2 4" xfId="15213"/>
    <cellStyle name="Normal 10 2 5 2 2 5" xfId="15214"/>
    <cellStyle name="Normal 10 2 5 2 2 6" xfId="33504"/>
    <cellStyle name="Normal 10 2 5 2 3" xfId="2110"/>
    <cellStyle name="Normal 10 2 5 2 3 2" xfId="4491"/>
    <cellStyle name="Normal 10 2 5 2 3 2 2" xfId="15215"/>
    <cellStyle name="Normal 10 2 5 2 3 2 3" xfId="15216"/>
    <cellStyle name="Normal 10 2 5 2 3 3" xfId="15217"/>
    <cellStyle name="Normal 10 2 5 2 3 4" xfId="15218"/>
    <cellStyle name="Normal 10 2 5 2 3 5" xfId="15219"/>
    <cellStyle name="Normal 10 2 5 2 4" xfId="4492"/>
    <cellStyle name="Normal 10 2 5 2 4 2" xfId="15220"/>
    <cellStyle name="Normal 10 2 5 2 4 3" xfId="15221"/>
    <cellStyle name="Normal 10 2 5 2 5" xfId="15222"/>
    <cellStyle name="Normal 10 2 5 2 6" xfId="15223"/>
    <cellStyle name="Normal 10 2 5 2 7" xfId="15224"/>
    <cellStyle name="Normal 10 2 5 2 8" xfId="33049"/>
    <cellStyle name="Normal 10 2 5 3" xfId="2806"/>
    <cellStyle name="Normal 10 2 5 3 2" xfId="4493"/>
    <cellStyle name="Normal 10 2 5 3 2 2" xfId="15225"/>
    <cellStyle name="Normal 10 2 5 3 2 3" xfId="15226"/>
    <cellStyle name="Normal 10 2 5 3 2 4" xfId="15227"/>
    <cellStyle name="Normal 10 2 5 3 3" xfId="15228"/>
    <cellStyle name="Normal 10 2 5 3 4" xfId="15229"/>
    <cellStyle name="Normal 10 2 5 3 5" xfId="15230"/>
    <cellStyle name="Normal 10 2 5 3 6" xfId="33503"/>
    <cellStyle name="Normal 10 2 5 4" xfId="1662"/>
    <cellStyle name="Normal 10 2 5 4 2" xfId="4494"/>
    <cellStyle name="Normal 10 2 5 4 2 2" xfId="15231"/>
    <cellStyle name="Normal 10 2 5 4 2 3" xfId="15232"/>
    <cellStyle name="Normal 10 2 5 4 3" xfId="15233"/>
    <cellStyle name="Normal 10 2 5 4 4" xfId="15234"/>
    <cellStyle name="Normal 10 2 5 4 5" xfId="15235"/>
    <cellStyle name="Normal 10 2 5 5" xfId="4495"/>
    <cellStyle name="Normal 10 2 5 5 2" xfId="15236"/>
    <cellStyle name="Normal 10 2 5 5 3" xfId="15237"/>
    <cellStyle name="Normal 10 2 5 6" xfId="15238"/>
    <cellStyle name="Normal 10 2 5 7" xfId="15239"/>
    <cellStyle name="Normal 10 2 5 8" xfId="15240"/>
    <cellStyle name="Normal 10 2 5 9" xfId="32697"/>
    <cellStyle name="Normal 10 2 6" xfId="856"/>
    <cellStyle name="Normal 10 2 6 2" xfId="3062"/>
    <cellStyle name="Normal 10 2 6 2 2" xfId="4496"/>
    <cellStyle name="Normal 10 2 6 2 2 2" xfId="15241"/>
    <cellStyle name="Normal 10 2 6 2 2 3" xfId="15242"/>
    <cellStyle name="Normal 10 2 6 2 3" xfId="15243"/>
    <cellStyle name="Normal 10 2 6 2 4" xfId="15244"/>
    <cellStyle name="Normal 10 2 6 2 5" xfId="15245"/>
    <cellStyle name="Normal 10 2 6 2 6" xfId="33505"/>
    <cellStyle name="Normal 10 2 6 3" xfId="1898"/>
    <cellStyle name="Normal 10 2 6 3 2" xfId="4497"/>
    <cellStyle name="Normal 10 2 6 3 2 2" xfId="15246"/>
    <cellStyle name="Normal 10 2 6 3 2 3" xfId="15247"/>
    <cellStyle name="Normal 10 2 6 3 3" xfId="15248"/>
    <cellStyle name="Normal 10 2 6 3 4" xfId="15249"/>
    <cellStyle name="Normal 10 2 6 3 5" xfId="15250"/>
    <cellStyle name="Normal 10 2 6 4" xfId="4498"/>
    <cellStyle name="Normal 10 2 6 4 2" xfId="15251"/>
    <cellStyle name="Normal 10 2 6 4 3" xfId="15252"/>
    <cellStyle name="Normal 10 2 6 5" xfId="15253"/>
    <cellStyle name="Normal 10 2 6 6" xfId="15254"/>
    <cellStyle name="Normal 10 2 6 7" xfId="15255"/>
    <cellStyle name="Normal 10 2 6 8" xfId="33041"/>
    <cellStyle name="Normal 10 2 7" xfId="2515"/>
    <cellStyle name="Normal 10 2 7 2" xfId="4499"/>
    <cellStyle name="Normal 10 2 7 2 2" xfId="15256"/>
    <cellStyle name="Normal 10 2 7 2 3" xfId="15257"/>
    <cellStyle name="Normal 10 2 7 2 4" xfId="15258"/>
    <cellStyle name="Normal 10 2 7 3" xfId="15259"/>
    <cellStyle name="Normal 10 2 7 4" xfId="15260"/>
    <cellStyle name="Normal 10 2 7 5" xfId="15261"/>
    <cellStyle name="Normal 10 2 7 6" xfId="33488"/>
    <cellStyle name="Normal 10 2 8" xfId="1370"/>
    <cellStyle name="Normal 10 2 8 2" xfId="4500"/>
    <cellStyle name="Normal 10 2 8 2 2" xfId="15262"/>
    <cellStyle name="Normal 10 2 8 2 3" xfId="15263"/>
    <cellStyle name="Normal 10 2 8 3" xfId="15264"/>
    <cellStyle name="Normal 10 2 8 4" xfId="15265"/>
    <cellStyle name="Normal 10 2 8 5" xfId="15266"/>
    <cellStyle name="Normal 10 2 9" xfId="4501"/>
    <cellStyle name="Normal 10 2 9 2" xfId="15267"/>
    <cellStyle name="Normal 10 2 9 3" xfId="15268"/>
    <cellStyle name="Normal 10 3" xfId="171"/>
    <cellStyle name="Normal 10 3 10" xfId="15269"/>
    <cellStyle name="Normal 10 3 11" xfId="15270"/>
    <cellStyle name="Normal 10 3 12" xfId="32491"/>
    <cellStyle name="Normal 10 3 2" xfId="172"/>
    <cellStyle name="Normal 10 3 2 10" xfId="15271"/>
    <cellStyle name="Normal 10 3 2 11" xfId="32492"/>
    <cellStyle name="Normal 10 3 2 2" xfId="173"/>
    <cellStyle name="Normal 10 3 2 2 10" xfId="32493"/>
    <cellStyle name="Normal 10 3 2 2 2" xfId="174"/>
    <cellStyle name="Normal 10 3 2 2 2 2" xfId="857"/>
    <cellStyle name="Normal 10 3 2 2 2 2 2" xfId="3355"/>
    <cellStyle name="Normal 10 3 2 2 2 2 2 2" xfId="4502"/>
    <cellStyle name="Normal 10 3 2 2 2 2 2 2 2" xfId="15272"/>
    <cellStyle name="Normal 10 3 2 2 2 2 2 2 3" xfId="15273"/>
    <cellStyle name="Normal 10 3 2 2 2 2 2 3" xfId="15274"/>
    <cellStyle name="Normal 10 3 2 2 2 2 2 4" xfId="15275"/>
    <cellStyle name="Normal 10 3 2 2 2 2 2 5" xfId="15276"/>
    <cellStyle name="Normal 10 3 2 2 2 2 2 6" xfId="33510"/>
    <cellStyle name="Normal 10 3 2 2 2 2 3" xfId="2111"/>
    <cellStyle name="Normal 10 3 2 2 2 2 3 2" xfId="4503"/>
    <cellStyle name="Normal 10 3 2 2 2 2 3 2 2" xfId="15277"/>
    <cellStyle name="Normal 10 3 2 2 2 2 3 2 3" xfId="15278"/>
    <cellStyle name="Normal 10 3 2 2 2 2 3 3" xfId="15279"/>
    <cellStyle name="Normal 10 3 2 2 2 2 3 4" xfId="15280"/>
    <cellStyle name="Normal 10 3 2 2 2 2 3 5" xfId="15281"/>
    <cellStyle name="Normal 10 3 2 2 2 2 4" xfId="4504"/>
    <cellStyle name="Normal 10 3 2 2 2 2 4 2" xfId="15282"/>
    <cellStyle name="Normal 10 3 2 2 2 2 4 3" xfId="15283"/>
    <cellStyle name="Normal 10 3 2 2 2 2 5" xfId="15284"/>
    <cellStyle name="Normal 10 3 2 2 2 2 6" xfId="15285"/>
    <cellStyle name="Normal 10 3 2 2 2 2 7" xfId="15286"/>
    <cellStyle name="Normal 10 3 2 2 2 2 8" xfId="33053"/>
    <cellStyle name="Normal 10 3 2 2 2 3" xfId="2807"/>
    <cellStyle name="Normal 10 3 2 2 2 3 2" xfId="4505"/>
    <cellStyle name="Normal 10 3 2 2 2 3 2 2" xfId="15287"/>
    <cellStyle name="Normal 10 3 2 2 2 3 2 3" xfId="15288"/>
    <cellStyle name="Normal 10 3 2 2 2 3 2 4" xfId="15289"/>
    <cellStyle name="Normal 10 3 2 2 2 3 3" xfId="15290"/>
    <cellStyle name="Normal 10 3 2 2 2 3 4" xfId="15291"/>
    <cellStyle name="Normal 10 3 2 2 2 3 5" xfId="15292"/>
    <cellStyle name="Normal 10 3 2 2 2 3 6" xfId="33509"/>
    <cellStyle name="Normal 10 3 2 2 2 4" xfId="1663"/>
    <cellStyle name="Normal 10 3 2 2 2 4 2" xfId="4506"/>
    <cellStyle name="Normal 10 3 2 2 2 4 2 2" xfId="15293"/>
    <cellStyle name="Normal 10 3 2 2 2 4 2 3" xfId="15294"/>
    <cellStyle name="Normal 10 3 2 2 2 4 3" xfId="15295"/>
    <cellStyle name="Normal 10 3 2 2 2 4 4" xfId="15296"/>
    <cellStyle name="Normal 10 3 2 2 2 4 5" xfId="15297"/>
    <cellStyle name="Normal 10 3 2 2 2 5" xfId="4507"/>
    <cellStyle name="Normal 10 3 2 2 2 5 2" xfId="15298"/>
    <cellStyle name="Normal 10 3 2 2 2 5 3" xfId="15299"/>
    <cellStyle name="Normal 10 3 2 2 2 6" xfId="15300"/>
    <cellStyle name="Normal 10 3 2 2 2 7" xfId="15301"/>
    <cellStyle name="Normal 10 3 2 2 2 8" xfId="15302"/>
    <cellStyle name="Normal 10 3 2 2 2 9" xfId="32779"/>
    <cellStyle name="Normal 10 3 2 2 3" xfId="858"/>
    <cellStyle name="Normal 10 3 2 2 3 2" xfId="3154"/>
    <cellStyle name="Normal 10 3 2 2 3 2 2" xfId="4508"/>
    <cellStyle name="Normal 10 3 2 2 3 2 2 2" xfId="15303"/>
    <cellStyle name="Normal 10 3 2 2 3 2 2 3" xfId="15304"/>
    <cellStyle name="Normal 10 3 2 2 3 2 3" xfId="15305"/>
    <cellStyle name="Normal 10 3 2 2 3 2 4" xfId="15306"/>
    <cellStyle name="Normal 10 3 2 2 3 2 5" xfId="15307"/>
    <cellStyle name="Normal 10 3 2 2 3 2 6" xfId="33511"/>
    <cellStyle name="Normal 10 3 2 2 3 3" xfId="1968"/>
    <cellStyle name="Normal 10 3 2 2 3 3 2" xfId="4509"/>
    <cellStyle name="Normal 10 3 2 2 3 3 2 2" xfId="15308"/>
    <cellStyle name="Normal 10 3 2 2 3 3 2 3" xfId="15309"/>
    <cellStyle name="Normal 10 3 2 2 3 3 3" xfId="15310"/>
    <cellStyle name="Normal 10 3 2 2 3 3 4" xfId="15311"/>
    <cellStyle name="Normal 10 3 2 2 3 3 5" xfId="15312"/>
    <cellStyle name="Normal 10 3 2 2 3 4" xfId="4510"/>
    <cellStyle name="Normal 10 3 2 2 3 4 2" xfId="15313"/>
    <cellStyle name="Normal 10 3 2 2 3 4 3" xfId="15314"/>
    <cellStyle name="Normal 10 3 2 2 3 5" xfId="15315"/>
    <cellStyle name="Normal 10 3 2 2 3 6" xfId="15316"/>
    <cellStyle name="Normal 10 3 2 2 3 7" xfId="15317"/>
    <cellStyle name="Normal 10 3 2 2 3 8" xfId="33052"/>
    <cellStyle name="Normal 10 3 2 2 4" xfId="2607"/>
    <cellStyle name="Normal 10 3 2 2 4 2" xfId="4511"/>
    <cellStyle name="Normal 10 3 2 2 4 2 2" xfId="15318"/>
    <cellStyle name="Normal 10 3 2 2 4 2 3" xfId="15319"/>
    <cellStyle name="Normal 10 3 2 2 4 2 4" xfId="15320"/>
    <cellStyle name="Normal 10 3 2 2 4 3" xfId="15321"/>
    <cellStyle name="Normal 10 3 2 2 4 4" xfId="15322"/>
    <cellStyle name="Normal 10 3 2 2 4 5" xfId="15323"/>
    <cellStyle name="Normal 10 3 2 2 4 6" xfId="33508"/>
    <cellStyle name="Normal 10 3 2 2 5" xfId="1462"/>
    <cellStyle name="Normal 10 3 2 2 5 2" xfId="4512"/>
    <cellStyle name="Normal 10 3 2 2 5 2 2" xfId="15324"/>
    <cellStyle name="Normal 10 3 2 2 5 2 3" xfId="15325"/>
    <cellStyle name="Normal 10 3 2 2 5 3" xfId="15326"/>
    <cellStyle name="Normal 10 3 2 2 5 4" xfId="15327"/>
    <cellStyle name="Normal 10 3 2 2 5 5" xfId="15328"/>
    <cellStyle name="Normal 10 3 2 2 6" xfId="4513"/>
    <cellStyle name="Normal 10 3 2 2 6 2" xfId="15329"/>
    <cellStyle name="Normal 10 3 2 2 6 3" xfId="15330"/>
    <cellStyle name="Normal 10 3 2 2 7" xfId="15331"/>
    <cellStyle name="Normal 10 3 2 2 8" xfId="15332"/>
    <cellStyle name="Normal 10 3 2 2 9" xfId="15333"/>
    <cellStyle name="Normal 10 3 2 3" xfId="175"/>
    <cellStyle name="Normal 10 3 2 3 2" xfId="859"/>
    <cellStyle name="Normal 10 3 2 3 2 2" xfId="3356"/>
    <cellStyle name="Normal 10 3 2 3 2 2 2" xfId="4514"/>
    <cellStyle name="Normal 10 3 2 3 2 2 2 2" xfId="15334"/>
    <cellStyle name="Normal 10 3 2 3 2 2 2 3" xfId="15335"/>
    <cellStyle name="Normal 10 3 2 3 2 2 3" xfId="15336"/>
    <cellStyle name="Normal 10 3 2 3 2 2 4" xfId="15337"/>
    <cellStyle name="Normal 10 3 2 3 2 2 5" xfId="15338"/>
    <cellStyle name="Normal 10 3 2 3 2 2 6" xfId="33513"/>
    <cellStyle name="Normal 10 3 2 3 2 3" xfId="2112"/>
    <cellStyle name="Normal 10 3 2 3 2 3 2" xfId="4515"/>
    <cellStyle name="Normal 10 3 2 3 2 3 2 2" xfId="15339"/>
    <cellStyle name="Normal 10 3 2 3 2 3 2 3" xfId="15340"/>
    <cellStyle name="Normal 10 3 2 3 2 3 3" xfId="15341"/>
    <cellStyle name="Normal 10 3 2 3 2 3 4" xfId="15342"/>
    <cellStyle name="Normal 10 3 2 3 2 3 5" xfId="15343"/>
    <cellStyle name="Normal 10 3 2 3 2 4" xfId="4516"/>
    <cellStyle name="Normal 10 3 2 3 2 4 2" xfId="15344"/>
    <cellStyle name="Normal 10 3 2 3 2 4 3" xfId="15345"/>
    <cellStyle name="Normal 10 3 2 3 2 5" xfId="15346"/>
    <cellStyle name="Normal 10 3 2 3 2 6" xfId="15347"/>
    <cellStyle name="Normal 10 3 2 3 2 7" xfId="15348"/>
    <cellStyle name="Normal 10 3 2 3 2 8" xfId="33054"/>
    <cellStyle name="Normal 10 3 2 3 3" xfId="2808"/>
    <cellStyle name="Normal 10 3 2 3 3 2" xfId="4517"/>
    <cellStyle name="Normal 10 3 2 3 3 2 2" xfId="15349"/>
    <cellStyle name="Normal 10 3 2 3 3 2 3" xfId="15350"/>
    <cellStyle name="Normal 10 3 2 3 3 2 4" xfId="15351"/>
    <cellStyle name="Normal 10 3 2 3 3 3" xfId="15352"/>
    <cellStyle name="Normal 10 3 2 3 3 4" xfId="15353"/>
    <cellStyle name="Normal 10 3 2 3 3 5" xfId="15354"/>
    <cellStyle name="Normal 10 3 2 3 3 6" xfId="33512"/>
    <cellStyle name="Normal 10 3 2 3 4" xfId="1664"/>
    <cellStyle name="Normal 10 3 2 3 4 2" xfId="4518"/>
    <cellStyle name="Normal 10 3 2 3 4 2 2" xfId="15355"/>
    <cellStyle name="Normal 10 3 2 3 4 2 3" xfId="15356"/>
    <cellStyle name="Normal 10 3 2 3 4 3" xfId="15357"/>
    <cellStyle name="Normal 10 3 2 3 4 4" xfId="15358"/>
    <cellStyle name="Normal 10 3 2 3 4 5" xfId="15359"/>
    <cellStyle name="Normal 10 3 2 3 5" xfId="4519"/>
    <cellStyle name="Normal 10 3 2 3 5 2" xfId="15360"/>
    <cellStyle name="Normal 10 3 2 3 5 3" xfId="15361"/>
    <cellStyle name="Normal 10 3 2 3 6" xfId="15362"/>
    <cellStyle name="Normal 10 3 2 3 7" xfId="15363"/>
    <cellStyle name="Normal 10 3 2 3 8" xfId="15364"/>
    <cellStyle name="Normal 10 3 2 3 9" xfId="32700"/>
    <cellStyle name="Normal 10 3 2 4" xfId="860"/>
    <cellStyle name="Normal 10 3 2 4 2" xfId="3065"/>
    <cellStyle name="Normal 10 3 2 4 2 2" xfId="4520"/>
    <cellStyle name="Normal 10 3 2 4 2 2 2" xfId="15365"/>
    <cellStyle name="Normal 10 3 2 4 2 2 3" xfId="15366"/>
    <cellStyle name="Normal 10 3 2 4 2 3" xfId="15367"/>
    <cellStyle name="Normal 10 3 2 4 2 4" xfId="15368"/>
    <cellStyle name="Normal 10 3 2 4 2 5" xfId="15369"/>
    <cellStyle name="Normal 10 3 2 4 2 6" xfId="33514"/>
    <cellStyle name="Normal 10 3 2 4 3" xfId="1901"/>
    <cellStyle name="Normal 10 3 2 4 3 2" xfId="4521"/>
    <cellStyle name="Normal 10 3 2 4 3 2 2" xfId="15370"/>
    <cellStyle name="Normal 10 3 2 4 3 2 3" xfId="15371"/>
    <cellStyle name="Normal 10 3 2 4 3 3" xfId="15372"/>
    <cellStyle name="Normal 10 3 2 4 3 4" xfId="15373"/>
    <cellStyle name="Normal 10 3 2 4 3 5" xfId="15374"/>
    <cellStyle name="Normal 10 3 2 4 4" xfId="4522"/>
    <cellStyle name="Normal 10 3 2 4 4 2" xfId="15375"/>
    <cellStyle name="Normal 10 3 2 4 4 3" xfId="15376"/>
    <cellStyle name="Normal 10 3 2 4 5" xfId="15377"/>
    <cellStyle name="Normal 10 3 2 4 6" xfId="15378"/>
    <cellStyle name="Normal 10 3 2 4 7" xfId="15379"/>
    <cellStyle name="Normal 10 3 2 4 8" xfId="33051"/>
    <cellStyle name="Normal 10 3 2 5" xfId="2518"/>
    <cellStyle name="Normal 10 3 2 5 2" xfId="4523"/>
    <cellStyle name="Normal 10 3 2 5 2 2" xfId="15380"/>
    <cellStyle name="Normal 10 3 2 5 2 3" xfId="15381"/>
    <cellStyle name="Normal 10 3 2 5 2 4" xfId="15382"/>
    <cellStyle name="Normal 10 3 2 5 3" xfId="15383"/>
    <cellStyle name="Normal 10 3 2 5 4" xfId="15384"/>
    <cellStyle name="Normal 10 3 2 5 5" xfId="15385"/>
    <cellStyle name="Normal 10 3 2 5 6" xfId="33507"/>
    <cellStyle name="Normal 10 3 2 6" xfId="1373"/>
    <cellStyle name="Normal 10 3 2 6 2" xfId="4524"/>
    <cellStyle name="Normal 10 3 2 6 2 2" xfId="15386"/>
    <cellStyle name="Normal 10 3 2 6 2 3" xfId="15387"/>
    <cellStyle name="Normal 10 3 2 6 3" xfId="15388"/>
    <cellStyle name="Normal 10 3 2 6 4" xfId="15389"/>
    <cellStyle name="Normal 10 3 2 6 5" xfId="15390"/>
    <cellStyle name="Normal 10 3 2 7" xfId="4525"/>
    <cellStyle name="Normal 10 3 2 7 2" xfId="15391"/>
    <cellStyle name="Normal 10 3 2 7 3" xfId="15392"/>
    <cellStyle name="Normal 10 3 2 8" xfId="15393"/>
    <cellStyle name="Normal 10 3 2 9" xfId="15394"/>
    <cellStyle name="Normal 10 3 3" xfId="176"/>
    <cellStyle name="Normal 10 3 3 10" xfId="32494"/>
    <cellStyle name="Normal 10 3 3 2" xfId="177"/>
    <cellStyle name="Normal 10 3 3 2 2" xfId="861"/>
    <cellStyle name="Normal 10 3 3 2 2 2" xfId="3357"/>
    <cellStyle name="Normal 10 3 3 2 2 2 2" xfId="4526"/>
    <cellStyle name="Normal 10 3 3 2 2 2 2 2" xfId="15395"/>
    <cellStyle name="Normal 10 3 3 2 2 2 2 3" xfId="15396"/>
    <cellStyle name="Normal 10 3 3 2 2 2 3" xfId="15397"/>
    <cellStyle name="Normal 10 3 3 2 2 2 4" xfId="15398"/>
    <cellStyle name="Normal 10 3 3 2 2 2 5" xfId="15399"/>
    <cellStyle name="Normal 10 3 3 2 2 2 6" xfId="33517"/>
    <cellStyle name="Normal 10 3 3 2 2 3" xfId="2113"/>
    <cellStyle name="Normal 10 3 3 2 2 3 2" xfId="4527"/>
    <cellStyle name="Normal 10 3 3 2 2 3 2 2" xfId="15400"/>
    <cellStyle name="Normal 10 3 3 2 2 3 2 3" xfId="15401"/>
    <cellStyle name="Normal 10 3 3 2 2 3 3" xfId="15402"/>
    <cellStyle name="Normal 10 3 3 2 2 3 4" xfId="15403"/>
    <cellStyle name="Normal 10 3 3 2 2 3 5" xfId="15404"/>
    <cellStyle name="Normal 10 3 3 2 2 4" xfId="4528"/>
    <cellStyle name="Normal 10 3 3 2 2 4 2" xfId="15405"/>
    <cellStyle name="Normal 10 3 3 2 2 4 3" xfId="15406"/>
    <cellStyle name="Normal 10 3 3 2 2 5" xfId="15407"/>
    <cellStyle name="Normal 10 3 3 2 2 6" xfId="15408"/>
    <cellStyle name="Normal 10 3 3 2 2 7" xfId="15409"/>
    <cellStyle name="Normal 10 3 3 2 2 8" xfId="33056"/>
    <cellStyle name="Normal 10 3 3 2 3" xfId="2809"/>
    <cellStyle name="Normal 10 3 3 2 3 2" xfId="4529"/>
    <cellStyle name="Normal 10 3 3 2 3 2 2" xfId="15410"/>
    <cellStyle name="Normal 10 3 3 2 3 2 3" xfId="15411"/>
    <cellStyle name="Normal 10 3 3 2 3 2 4" xfId="15412"/>
    <cellStyle name="Normal 10 3 3 2 3 3" xfId="15413"/>
    <cellStyle name="Normal 10 3 3 2 3 4" xfId="15414"/>
    <cellStyle name="Normal 10 3 3 2 3 5" xfId="15415"/>
    <cellStyle name="Normal 10 3 3 2 3 6" xfId="33516"/>
    <cellStyle name="Normal 10 3 3 2 4" xfId="1665"/>
    <cellStyle name="Normal 10 3 3 2 4 2" xfId="4530"/>
    <cellStyle name="Normal 10 3 3 2 4 2 2" xfId="15416"/>
    <cellStyle name="Normal 10 3 3 2 4 2 3" xfId="15417"/>
    <cellStyle name="Normal 10 3 3 2 4 3" xfId="15418"/>
    <cellStyle name="Normal 10 3 3 2 4 4" xfId="15419"/>
    <cellStyle name="Normal 10 3 3 2 4 5" xfId="15420"/>
    <cellStyle name="Normal 10 3 3 2 5" xfId="4531"/>
    <cellStyle name="Normal 10 3 3 2 5 2" xfId="15421"/>
    <cellStyle name="Normal 10 3 3 2 5 3" xfId="15422"/>
    <cellStyle name="Normal 10 3 3 2 6" xfId="15423"/>
    <cellStyle name="Normal 10 3 3 2 7" xfId="15424"/>
    <cellStyle name="Normal 10 3 3 2 8" xfId="15425"/>
    <cellStyle name="Normal 10 3 3 2 9" xfId="32780"/>
    <cellStyle name="Normal 10 3 3 3" xfId="862"/>
    <cellStyle name="Normal 10 3 3 3 2" xfId="3155"/>
    <cellStyle name="Normal 10 3 3 3 2 2" xfId="4532"/>
    <cellStyle name="Normal 10 3 3 3 2 2 2" xfId="15426"/>
    <cellStyle name="Normal 10 3 3 3 2 2 3" xfId="15427"/>
    <cellStyle name="Normal 10 3 3 3 2 3" xfId="15428"/>
    <cellStyle name="Normal 10 3 3 3 2 4" xfId="15429"/>
    <cellStyle name="Normal 10 3 3 3 2 5" xfId="15430"/>
    <cellStyle name="Normal 10 3 3 3 2 6" xfId="33518"/>
    <cellStyle name="Normal 10 3 3 3 3" xfId="1969"/>
    <cellStyle name="Normal 10 3 3 3 3 2" xfId="4533"/>
    <cellStyle name="Normal 10 3 3 3 3 2 2" xfId="15431"/>
    <cellStyle name="Normal 10 3 3 3 3 2 3" xfId="15432"/>
    <cellStyle name="Normal 10 3 3 3 3 3" xfId="15433"/>
    <cellStyle name="Normal 10 3 3 3 3 4" xfId="15434"/>
    <cellStyle name="Normal 10 3 3 3 3 5" xfId="15435"/>
    <cellStyle name="Normal 10 3 3 3 4" xfId="4534"/>
    <cellStyle name="Normal 10 3 3 3 4 2" xfId="15436"/>
    <cellStyle name="Normal 10 3 3 3 4 3" xfId="15437"/>
    <cellStyle name="Normal 10 3 3 3 5" xfId="15438"/>
    <cellStyle name="Normal 10 3 3 3 6" xfId="15439"/>
    <cellStyle name="Normal 10 3 3 3 7" xfId="15440"/>
    <cellStyle name="Normal 10 3 3 3 8" xfId="33055"/>
    <cellStyle name="Normal 10 3 3 4" xfId="2608"/>
    <cellStyle name="Normal 10 3 3 4 2" xfId="4535"/>
    <cellStyle name="Normal 10 3 3 4 2 2" xfId="15441"/>
    <cellStyle name="Normal 10 3 3 4 2 3" xfId="15442"/>
    <cellStyle name="Normal 10 3 3 4 2 4" xfId="15443"/>
    <cellStyle name="Normal 10 3 3 4 3" xfId="15444"/>
    <cellStyle name="Normal 10 3 3 4 4" xfId="15445"/>
    <cellStyle name="Normal 10 3 3 4 5" xfId="15446"/>
    <cellStyle name="Normal 10 3 3 4 6" xfId="33515"/>
    <cellStyle name="Normal 10 3 3 5" xfId="1463"/>
    <cellStyle name="Normal 10 3 3 5 2" xfId="4536"/>
    <cellStyle name="Normal 10 3 3 5 2 2" xfId="15447"/>
    <cellStyle name="Normal 10 3 3 5 2 3" xfId="15448"/>
    <cellStyle name="Normal 10 3 3 5 3" xfId="15449"/>
    <cellStyle name="Normal 10 3 3 5 4" xfId="15450"/>
    <cellStyle name="Normal 10 3 3 5 5" xfId="15451"/>
    <cellStyle name="Normal 10 3 3 6" xfId="4537"/>
    <cellStyle name="Normal 10 3 3 6 2" xfId="15452"/>
    <cellStyle name="Normal 10 3 3 6 3" xfId="15453"/>
    <cellStyle name="Normal 10 3 3 7" xfId="15454"/>
    <cellStyle name="Normal 10 3 3 8" xfId="15455"/>
    <cellStyle name="Normal 10 3 3 9" xfId="15456"/>
    <cellStyle name="Normal 10 3 4" xfId="178"/>
    <cellStyle name="Normal 10 3 4 2" xfId="863"/>
    <cellStyle name="Normal 10 3 4 2 2" xfId="3358"/>
    <cellStyle name="Normal 10 3 4 2 2 2" xfId="4538"/>
    <cellStyle name="Normal 10 3 4 2 2 2 2" xfId="15457"/>
    <cellStyle name="Normal 10 3 4 2 2 2 3" xfId="15458"/>
    <cellStyle name="Normal 10 3 4 2 2 3" xfId="15459"/>
    <cellStyle name="Normal 10 3 4 2 2 4" xfId="15460"/>
    <cellStyle name="Normal 10 3 4 2 2 5" xfId="15461"/>
    <cellStyle name="Normal 10 3 4 2 2 6" xfId="33520"/>
    <cellStyle name="Normal 10 3 4 2 3" xfId="2114"/>
    <cellStyle name="Normal 10 3 4 2 3 2" xfId="4539"/>
    <cellStyle name="Normal 10 3 4 2 3 2 2" xfId="15462"/>
    <cellStyle name="Normal 10 3 4 2 3 2 3" xfId="15463"/>
    <cellStyle name="Normal 10 3 4 2 3 3" xfId="15464"/>
    <cellStyle name="Normal 10 3 4 2 3 4" xfId="15465"/>
    <cellStyle name="Normal 10 3 4 2 3 5" xfId="15466"/>
    <cellStyle name="Normal 10 3 4 2 4" xfId="4540"/>
    <cellStyle name="Normal 10 3 4 2 4 2" xfId="15467"/>
    <cellStyle name="Normal 10 3 4 2 4 3" xfId="15468"/>
    <cellStyle name="Normal 10 3 4 2 5" xfId="15469"/>
    <cellStyle name="Normal 10 3 4 2 6" xfId="15470"/>
    <cellStyle name="Normal 10 3 4 2 7" xfId="15471"/>
    <cellStyle name="Normal 10 3 4 2 8" xfId="33057"/>
    <cellStyle name="Normal 10 3 4 3" xfId="2810"/>
    <cellStyle name="Normal 10 3 4 3 2" xfId="4541"/>
    <cellStyle name="Normal 10 3 4 3 2 2" xfId="15472"/>
    <cellStyle name="Normal 10 3 4 3 2 3" xfId="15473"/>
    <cellStyle name="Normal 10 3 4 3 2 4" xfId="15474"/>
    <cellStyle name="Normal 10 3 4 3 3" xfId="15475"/>
    <cellStyle name="Normal 10 3 4 3 4" xfId="15476"/>
    <cellStyle name="Normal 10 3 4 3 5" xfId="15477"/>
    <cellStyle name="Normal 10 3 4 3 6" xfId="33519"/>
    <cellStyle name="Normal 10 3 4 4" xfId="1666"/>
    <cellStyle name="Normal 10 3 4 4 2" xfId="4542"/>
    <cellStyle name="Normal 10 3 4 4 2 2" xfId="15478"/>
    <cellStyle name="Normal 10 3 4 4 2 3" xfId="15479"/>
    <cellStyle name="Normal 10 3 4 4 3" xfId="15480"/>
    <cellStyle name="Normal 10 3 4 4 4" xfId="15481"/>
    <cellStyle name="Normal 10 3 4 4 5" xfId="15482"/>
    <cellStyle name="Normal 10 3 4 5" xfId="4543"/>
    <cellStyle name="Normal 10 3 4 5 2" xfId="15483"/>
    <cellStyle name="Normal 10 3 4 5 3" xfId="15484"/>
    <cellStyle name="Normal 10 3 4 6" xfId="15485"/>
    <cellStyle name="Normal 10 3 4 7" xfId="15486"/>
    <cellStyle name="Normal 10 3 4 8" xfId="15487"/>
    <cellStyle name="Normal 10 3 4 9" xfId="32699"/>
    <cellStyle name="Normal 10 3 5" xfId="864"/>
    <cellStyle name="Normal 10 3 5 2" xfId="3064"/>
    <cellStyle name="Normal 10 3 5 2 2" xfId="4544"/>
    <cellStyle name="Normal 10 3 5 2 2 2" xfId="15488"/>
    <cellStyle name="Normal 10 3 5 2 2 3" xfId="15489"/>
    <cellStyle name="Normal 10 3 5 2 3" xfId="15490"/>
    <cellStyle name="Normal 10 3 5 2 4" xfId="15491"/>
    <cellStyle name="Normal 10 3 5 2 5" xfId="15492"/>
    <cellStyle name="Normal 10 3 5 2 6" xfId="33521"/>
    <cellStyle name="Normal 10 3 5 3" xfId="1900"/>
    <cellStyle name="Normal 10 3 5 3 2" xfId="4545"/>
    <cellStyle name="Normal 10 3 5 3 2 2" xfId="15493"/>
    <cellStyle name="Normal 10 3 5 3 2 3" xfId="15494"/>
    <cellStyle name="Normal 10 3 5 3 3" xfId="15495"/>
    <cellStyle name="Normal 10 3 5 3 4" xfId="15496"/>
    <cellStyle name="Normal 10 3 5 3 5" xfId="15497"/>
    <cellStyle name="Normal 10 3 5 4" xfId="4546"/>
    <cellStyle name="Normal 10 3 5 4 2" xfId="15498"/>
    <cellStyle name="Normal 10 3 5 4 3" xfId="15499"/>
    <cellStyle name="Normal 10 3 5 5" xfId="15500"/>
    <cellStyle name="Normal 10 3 5 6" xfId="15501"/>
    <cellStyle name="Normal 10 3 5 7" xfId="15502"/>
    <cellStyle name="Normal 10 3 5 8" xfId="33050"/>
    <cellStyle name="Normal 10 3 6" xfId="2517"/>
    <cellStyle name="Normal 10 3 6 2" xfId="4547"/>
    <cellStyle name="Normal 10 3 6 2 2" xfId="15503"/>
    <cellStyle name="Normal 10 3 6 2 3" xfId="15504"/>
    <cellStyle name="Normal 10 3 6 2 4" xfId="15505"/>
    <cellStyle name="Normal 10 3 6 3" xfId="15506"/>
    <cellStyle name="Normal 10 3 6 4" xfId="15507"/>
    <cellStyle name="Normal 10 3 6 5" xfId="15508"/>
    <cellStyle name="Normal 10 3 6 6" xfId="33506"/>
    <cellStyle name="Normal 10 3 7" xfId="1372"/>
    <cellStyle name="Normal 10 3 7 2" xfId="4548"/>
    <cellStyle name="Normal 10 3 7 2 2" xfId="15509"/>
    <cellStyle name="Normal 10 3 7 2 3" xfId="15510"/>
    <cellStyle name="Normal 10 3 7 3" xfId="15511"/>
    <cellStyle name="Normal 10 3 7 4" xfId="15512"/>
    <cellStyle name="Normal 10 3 7 5" xfId="15513"/>
    <cellStyle name="Normal 10 3 8" xfId="4549"/>
    <cellStyle name="Normal 10 3 8 2" xfId="15514"/>
    <cellStyle name="Normal 10 3 8 3" xfId="15515"/>
    <cellStyle name="Normal 10 3 9" xfId="15516"/>
    <cellStyle name="Normal 10 4" xfId="179"/>
    <cellStyle name="Normal 10 4 10" xfId="15517"/>
    <cellStyle name="Normal 10 4 11" xfId="32495"/>
    <cellStyle name="Normal 10 4 2" xfId="180"/>
    <cellStyle name="Normal 10 4 2 10" xfId="32496"/>
    <cellStyle name="Normal 10 4 2 2" xfId="181"/>
    <cellStyle name="Normal 10 4 2 2 2" xfId="865"/>
    <cellStyle name="Normal 10 4 2 2 2 2" xfId="3359"/>
    <cellStyle name="Normal 10 4 2 2 2 2 2" xfId="4550"/>
    <cellStyle name="Normal 10 4 2 2 2 2 2 2" xfId="15518"/>
    <cellStyle name="Normal 10 4 2 2 2 2 2 3" xfId="15519"/>
    <cellStyle name="Normal 10 4 2 2 2 2 3" xfId="15520"/>
    <cellStyle name="Normal 10 4 2 2 2 2 4" xfId="15521"/>
    <cellStyle name="Normal 10 4 2 2 2 2 5" xfId="15522"/>
    <cellStyle name="Normal 10 4 2 2 2 2 6" xfId="33525"/>
    <cellStyle name="Normal 10 4 2 2 2 3" xfId="2115"/>
    <cellStyle name="Normal 10 4 2 2 2 3 2" xfId="4551"/>
    <cellStyle name="Normal 10 4 2 2 2 3 2 2" xfId="15523"/>
    <cellStyle name="Normal 10 4 2 2 2 3 2 3" xfId="15524"/>
    <cellStyle name="Normal 10 4 2 2 2 3 3" xfId="15525"/>
    <cellStyle name="Normal 10 4 2 2 2 3 4" xfId="15526"/>
    <cellStyle name="Normal 10 4 2 2 2 3 5" xfId="15527"/>
    <cellStyle name="Normal 10 4 2 2 2 4" xfId="4552"/>
    <cellStyle name="Normal 10 4 2 2 2 4 2" xfId="15528"/>
    <cellStyle name="Normal 10 4 2 2 2 4 3" xfId="15529"/>
    <cellStyle name="Normal 10 4 2 2 2 5" xfId="15530"/>
    <cellStyle name="Normal 10 4 2 2 2 6" xfId="15531"/>
    <cellStyle name="Normal 10 4 2 2 2 7" xfId="15532"/>
    <cellStyle name="Normal 10 4 2 2 2 8" xfId="33060"/>
    <cellStyle name="Normal 10 4 2 2 3" xfId="2811"/>
    <cellStyle name="Normal 10 4 2 2 3 2" xfId="4553"/>
    <cellStyle name="Normal 10 4 2 2 3 2 2" xfId="15533"/>
    <cellStyle name="Normal 10 4 2 2 3 2 3" xfId="15534"/>
    <cellStyle name="Normal 10 4 2 2 3 2 4" xfId="15535"/>
    <cellStyle name="Normal 10 4 2 2 3 3" xfId="15536"/>
    <cellStyle name="Normal 10 4 2 2 3 4" xfId="15537"/>
    <cellStyle name="Normal 10 4 2 2 3 5" xfId="15538"/>
    <cellStyle name="Normal 10 4 2 2 3 6" xfId="33524"/>
    <cellStyle name="Normal 10 4 2 2 4" xfId="1667"/>
    <cellStyle name="Normal 10 4 2 2 4 2" xfId="4554"/>
    <cellStyle name="Normal 10 4 2 2 4 2 2" xfId="15539"/>
    <cellStyle name="Normal 10 4 2 2 4 2 3" xfId="15540"/>
    <cellStyle name="Normal 10 4 2 2 4 3" xfId="15541"/>
    <cellStyle name="Normal 10 4 2 2 4 4" xfId="15542"/>
    <cellStyle name="Normal 10 4 2 2 4 5" xfId="15543"/>
    <cellStyle name="Normal 10 4 2 2 5" xfId="4555"/>
    <cellStyle name="Normal 10 4 2 2 5 2" xfId="15544"/>
    <cellStyle name="Normal 10 4 2 2 5 3" xfId="15545"/>
    <cellStyle name="Normal 10 4 2 2 6" xfId="15546"/>
    <cellStyle name="Normal 10 4 2 2 7" xfId="15547"/>
    <cellStyle name="Normal 10 4 2 2 8" xfId="15548"/>
    <cellStyle name="Normal 10 4 2 2 9" xfId="32781"/>
    <cellStyle name="Normal 10 4 2 3" xfId="866"/>
    <cellStyle name="Normal 10 4 2 3 2" xfId="3156"/>
    <cellStyle name="Normal 10 4 2 3 2 2" xfId="4556"/>
    <cellStyle name="Normal 10 4 2 3 2 2 2" xfId="15549"/>
    <cellStyle name="Normal 10 4 2 3 2 2 3" xfId="15550"/>
    <cellStyle name="Normal 10 4 2 3 2 3" xfId="15551"/>
    <cellStyle name="Normal 10 4 2 3 2 4" xfId="15552"/>
    <cellStyle name="Normal 10 4 2 3 2 5" xfId="15553"/>
    <cellStyle name="Normal 10 4 2 3 2 6" xfId="33526"/>
    <cellStyle name="Normal 10 4 2 3 3" xfId="1970"/>
    <cellStyle name="Normal 10 4 2 3 3 2" xfId="4557"/>
    <cellStyle name="Normal 10 4 2 3 3 2 2" xfId="15554"/>
    <cellStyle name="Normal 10 4 2 3 3 2 3" xfId="15555"/>
    <cellStyle name="Normal 10 4 2 3 3 3" xfId="15556"/>
    <cellStyle name="Normal 10 4 2 3 3 4" xfId="15557"/>
    <cellStyle name="Normal 10 4 2 3 3 5" xfId="15558"/>
    <cellStyle name="Normal 10 4 2 3 4" xfId="4558"/>
    <cellStyle name="Normal 10 4 2 3 4 2" xfId="15559"/>
    <cellStyle name="Normal 10 4 2 3 4 3" xfId="15560"/>
    <cellStyle name="Normal 10 4 2 3 5" xfId="15561"/>
    <cellStyle name="Normal 10 4 2 3 6" xfId="15562"/>
    <cellStyle name="Normal 10 4 2 3 7" xfId="15563"/>
    <cellStyle name="Normal 10 4 2 3 8" xfId="33059"/>
    <cellStyle name="Normal 10 4 2 4" xfId="2609"/>
    <cellStyle name="Normal 10 4 2 4 2" xfId="4559"/>
    <cellStyle name="Normal 10 4 2 4 2 2" xfId="15564"/>
    <cellStyle name="Normal 10 4 2 4 2 3" xfId="15565"/>
    <cellStyle name="Normal 10 4 2 4 2 4" xfId="15566"/>
    <cellStyle name="Normal 10 4 2 4 3" xfId="15567"/>
    <cellStyle name="Normal 10 4 2 4 4" xfId="15568"/>
    <cellStyle name="Normal 10 4 2 4 5" xfId="15569"/>
    <cellStyle name="Normal 10 4 2 4 6" xfId="33523"/>
    <cellStyle name="Normal 10 4 2 5" xfId="1464"/>
    <cellStyle name="Normal 10 4 2 5 2" xfId="4560"/>
    <cellStyle name="Normal 10 4 2 5 2 2" xfId="15570"/>
    <cellStyle name="Normal 10 4 2 5 2 3" xfId="15571"/>
    <cellStyle name="Normal 10 4 2 5 3" xfId="15572"/>
    <cellStyle name="Normal 10 4 2 5 4" xfId="15573"/>
    <cellStyle name="Normal 10 4 2 5 5" xfId="15574"/>
    <cellStyle name="Normal 10 4 2 6" xfId="4561"/>
    <cellStyle name="Normal 10 4 2 6 2" xfId="15575"/>
    <cellStyle name="Normal 10 4 2 6 3" xfId="15576"/>
    <cellStyle name="Normal 10 4 2 7" xfId="15577"/>
    <cellStyle name="Normal 10 4 2 8" xfId="15578"/>
    <cellStyle name="Normal 10 4 2 9" xfId="15579"/>
    <cellStyle name="Normal 10 4 3" xfId="182"/>
    <cellStyle name="Normal 10 4 3 2" xfId="867"/>
    <cellStyle name="Normal 10 4 3 2 2" xfId="3360"/>
    <cellStyle name="Normal 10 4 3 2 2 2" xfId="4562"/>
    <cellStyle name="Normal 10 4 3 2 2 2 2" xfId="15580"/>
    <cellStyle name="Normal 10 4 3 2 2 2 3" xfId="15581"/>
    <cellStyle name="Normal 10 4 3 2 2 3" xfId="15582"/>
    <cellStyle name="Normal 10 4 3 2 2 4" xfId="15583"/>
    <cellStyle name="Normal 10 4 3 2 2 5" xfId="15584"/>
    <cellStyle name="Normal 10 4 3 2 2 6" xfId="33528"/>
    <cellStyle name="Normal 10 4 3 2 3" xfId="2116"/>
    <cellStyle name="Normal 10 4 3 2 3 2" xfId="4563"/>
    <cellStyle name="Normal 10 4 3 2 3 2 2" xfId="15585"/>
    <cellStyle name="Normal 10 4 3 2 3 2 3" xfId="15586"/>
    <cellStyle name="Normal 10 4 3 2 3 3" xfId="15587"/>
    <cellStyle name="Normal 10 4 3 2 3 4" xfId="15588"/>
    <cellStyle name="Normal 10 4 3 2 3 5" xfId="15589"/>
    <cellStyle name="Normal 10 4 3 2 4" xfId="4564"/>
    <cellStyle name="Normal 10 4 3 2 4 2" xfId="15590"/>
    <cellStyle name="Normal 10 4 3 2 4 3" xfId="15591"/>
    <cellStyle name="Normal 10 4 3 2 5" xfId="15592"/>
    <cellStyle name="Normal 10 4 3 2 6" xfId="15593"/>
    <cellStyle name="Normal 10 4 3 2 7" xfId="15594"/>
    <cellStyle name="Normal 10 4 3 2 8" xfId="33061"/>
    <cellStyle name="Normal 10 4 3 3" xfId="2812"/>
    <cellStyle name="Normal 10 4 3 3 2" xfId="4565"/>
    <cellStyle name="Normal 10 4 3 3 2 2" xfId="15595"/>
    <cellStyle name="Normal 10 4 3 3 2 3" xfId="15596"/>
    <cellStyle name="Normal 10 4 3 3 2 4" xfId="15597"/>
    <cellStyle name="Normal 10 4 3 3 3" xfId="15598"/>
    <cellStyle name="Normal 10 4 3 3 4" xfId="15599"/>
    <cellStyle name="Normal 10 4 3 3 5" xfId="15600"/>
    <cellStyle name="Normal 10 4 3 3 6" xfId="33527"/>
    <cellStyle name="Normal 10 4 3 4" xfId="1668"/>
    <cellStyle name="Normal 10 4 3 4 2" xfId="4566"/>
    <cellStyle name="Normal 10 4 3 4 2 2" xfId="15601"/>
    <cellStyle name="Normal 10 4 3 4 2 3" xfId="15602"/>
    <cellStyle name="Normal 10 4 3 4 3" xfId="15603"/>
    <cellStyle name="Normal 10 4 3 4 4" xfId="15604"/>
    <cellStyle name="Normal 10 4 3 4 5" xfId="15605"/>
    <cellStyle name="Normal 10 4 3 5" xfId="4567"/>
    <cellStyle name="Normal 10 4 3 5 2" xfId="15606"/>
    <cellStyle name="Normal 10 4 3 5 3" xfId="15607"/>
    <cellStyle name="Normal 10 4 3 6" xfId="15608"/>
    <cellStyle name="Normal 10 4 3 7" xfId="15609"/>
    <cellStyle name="Normal 10 4 3 8" xfId="15610"/>
    <cellStyle name="Normal 10 4 3 9" xfId="32701"/>
    <cellStyle name="Normal 10 4 4" xfId="868"/>
    <cellStyle name="Normal 10 4 4 2" xfId="3066"/>
    <cellStyle name="Normal 10 4 4 2 2" xfId="4568"/>
    <cellStyle name="Normal 10 4 4 2 2 2" xfId="15611"/>
    <cellStyle name="Normal 10 4 4 2 2 3" xfId="15612"/>
    <cellStyle name="Normal 10 4 4 2 3" xfId="15613"/>
    <cellStyle name="Normal 10 4 4 2 4" xfId="15614"/>
    <cellStyle name="Normal 10 4 4 2 5" xfId="15615"/>
    <cellStyle name="Normal 10 4 4 2 6" xfId="33529"/>
    <cellStyle name="Normal 10 4 4 3" xfId="1902"/>
    <cellStyle name="Normal 10 4 4 3 2" xfId="4569"/>
    <cellStyle name="Normal 10 4 4 3 2 2" xfId="15616"/>
    <cellStyle name="Normal 10 4 4 3 2 3" xfId="15617"/>
    <cellStyle name="Normal 10 4 4 3 3" xfId="15618"/>
    <cellStyle name="Normal 10 4 4 3 4" xfId="15619"/>
    <cellStyle name="Normal 10 4 4 3 5" xfId="15620"/>
    <cellStyle name="Normal 10 4 4 4" xfId="4570"/>
    <cellStyle name="Normal 10 4 4 4 2" xfId="15621"/>
    <cellStyle name="Normal 10 4 4 4 3" xfId="15622"/>
    <cellStyle name="Normal 10 4 4 5" xfId="15623"/>
    <cellStyle name="Normal 10 4 4 6" xfId="15624"/>
    <cellStyle name="Normal 10 4 4 7" xfId="15625"/>
    <cellStyle name="Normal 10 4 4 8" xfId="33058"/>
    <cellStyle name="Normal 10 4 5" xfId="2519"/>
    <cellStyle name="Normal 10 4 5 2" xfId="4571"/>
    <cellStyle name="Normal 10 4 5 2 2" xfId="15626"/>
    <cellStyle name="Normal 10 4 5 2 3" xfId="15627"/>
    <cellStyle name="Normal 10 4 5 2 4" xfId="15628"/>
    <cellStyle name="Normal 10 4 5 3" xfId="15629"/>
    <cellStyle name="Normal 10 4 5 4" xfId="15630"/>
    <cellStyle name="Normal 10 4 5 5" xfId="15631"/>
    <cellStyle name="Normal 10 4 5 6" xfId="33522"/>
    <cellStyle name="Normal 10 4 6" xfId="1374"/>
    <cellStyle name="Normal 10 4 6 2" xfId="4572"/>
    <cellStyle name="Normal 10 4 6 2 2" xfId="15632"/>
    <cellStyle name="Normal 10 4 6 2 3" xfId="15633"/>
    <cellStyle name="Normal 10 4 6 3" xfId="15634"/>
    <cellStyle name="Normal 10 4 6 4" xfId="15635"/>
    <cellStyle name="Normal 10 4 6 5" xfId="15636"/>
    <cellStyle name="Normal 10 4 7" xfId="4573"/>
    <cellStyle name="Normal 10 4 7 2" xfId="15637"/>
    <cellStyle name="Normal 10 4 7 3" xfId="15638"/>
    <cellStyle name="Normal 10 4 8" xfId="15639"/>
    <cellStyle name="Normal 10 4 9" xfId="15640"/>
    <cellStyle name="Normal 10 5" xfId="183"/>
    <cellStyle name="Normal 10 5 10" xfId="32497"/>
    <cellStyle name="Normal 10 5 2" xfId="184"/>
    <cellStyle name="Normal 10 5 2 2" xfId="869"/>
    <cellStyle name="Normal 10 5 2 2 2" xfId="3361"/>
    <cellStyle name="Normal 10 5 2 2 2 2" xfId="4574"/>
    <cellStyle name="Normal 10 5 2 2 2 2 2" xfId="15641"/>
    <cellStyle name="Normal 10 5 2 2 2 2 3" xfId="15642"/>
    <cellStyle name="Normal 10 5 2 2 2 3" xfId="15643"/>
    <cellStyle name="Normal 10 5 2 2 2 4" xfId="15644"/>
    <cellStyle name="Normal 10 5 2 2 2 5" xfId="15645"/>
    <cellStyle name="Normal 10 5 2 2 2 6" xfId="33532"/>
    <cellStyle name="Normal 10 5 2 2 3" xfId="2117"/>
    <cellStyle name="Normal 10 5 2 2 3 2" xfId="4575"/>
    <cellStyle name="Normal 10 5 2 2 3 2 2" xfId="15646"/>
    <cellStyle name="Normal 10 5 2 2 3 2 3" xfId="15647"/>
    <cellStyle name="Normal 10 5 2 2 3 3" xfId="15648"/>
    <cellStyle name="Normal 10 5 2 2 3 4" xfId="15649"/>
    <cellStyle name="Normal 10 5 2 2 3 5" xfId="15650"/>
    <cellStyle name="Normal 10 5 2 2 4" xfId="4576"/>
    <cellStyle name="Normal 10 5 2 2 4 2" xfId="15651"/>
    <cellStyle name="Normal 10 5 2 2 4 3" xfId="15652"/>
    <cellStyle name="Normal 10 5 2 2 5" xfId="15653"/>
    <cellStyle name="Normal 10 5 2 2 6" xfId="15654"/>
    <cellStyle name="Normal 10 5 2 2 7" xfId="15655"/>
    <cellStyle name="Normal 10 5 2 2 8" xfId="33063"/>
    <cellStyle name="Normal 10 5 2 3" xfId="2813"/>
    <cellStyle name="Normal 10 5 2 3 2" xfId="4577"/>
    <cellStyle name="Normal 10 5 2 3 2 2" xfId="15656"/>
    <cellStyle name="Normal 10 5 2 3 2 3" xfId="15657"/>
    <cellStyle name="Normal 10 5 2 3 2 4" xfId="15658"/>
    <cellStyle name="Normal 10 5 2 3 3" xfId="15659"/>
    <cellStyle name="Normal 10 5 2 3 4" xfId="15660"/>
    <cellStyle name="Normal 10 5 2 3 5" xfId="15661"/>
    <cellStyle name="Normal 10 5 2 3 6" xfId="33531"/>
    <cellStyle name="Normal 10 5 2 4" xfId="1669"/>
    <cellStyle name="Normal 10 5 2 4 2" xfId="4578"/>
    <cellStyle name="Normal 10 5 2 4 2 2" xfId="15662"/>
    <cellStyle name="Normal 10 5 2 4 2 3" xfId="15663"/>
    <cellStyle name="Normal 10 5 2 4 3" xfId="15664"/>
    <cellStyle name="Normal 10 5 2 4 4" xfId="15665"/>
    <cellStyle name="Normal 10 5 2 4 5" xfId="15666"/>
    <cellStyle name="Normal 10 5 2 5" xfId="4579"/>
    <cellStyle name="Normal 10 5 2 5 2" xfId="15667"/>
    <cellStyle name="Normal 10 5 2 5 3" xfId="15668"/>
    <cellStyle name="Normal 10 5 2 6" xfId="15669"/>
    <cellStyle name="Normal 10 5 2 7" xfId="15670"/>
    <cellStyle name="Normal 10 5 2 8" xfId="15671"/>
    <cellStyle name="Normal 10 5 2 9" xfId="32782"/>
    <cellStyle name="Normal 10 5 3" xfId="870"/>
    <cellStyle name="Normal 10 5 3 2" xfId="3157"/>
    <cellStyle name="Normal 10 5 3 2 2" xfId="4580"/>
    <cellStyle name="Normal 10 5 3 2 2 2" xfId="15672"/>
    <cellStyle name="Normal 10 5 3 2 2 3" xfId="15673"/>
    <cellStyle name="Normal 10 5 3 2 3" xfId="15674"/>
    <cellStyle name="Normal 10 5 3 2 4" xfId="15675"/>
    <cellStyle name="Normal 10 5 3 2 5" xfId="15676"/>
    <cellStyle name="Normal 10 5 3 2 6" xfId="33533"/>
    <cellStyle name="Normal 10 5 3 3" xfId="1971"/>
    <cellStyle name="Normal 10 5 3 3 2" xfId="4581"/>
    <cellStyle name="Normal 10 5 3 3 2 2" xfId="15677"/>
    <cellStyle name="Normal 10 5 3 3 2 3" xfId="15678"/>
    <cellStyle name="Normal 10 5 3 3 3" xfId="15679"/>
    <cellStyle name="Normal 10 5 3 3 4" xfId="15680"/>
    <cellStyle name="Normal 10 5 3 3 5" xfId="15681"/>
    <cellStyle name="Normal 10 5 3 4" xfId="4582"/>
    <cellStyle name="Normal 10 5 3 4 2" xfId="15682"/>
    <cellStyle name="Normal 10 5 3 4 3" xfId="15683"/>
    <cellStyle name="Normal 10 5 3 5" xfId="15684"/>
    <cellStyle name="Normal 10 5 3 6" xfId="15685"/>
    <cellStyle name="Normal 10 5 3 7" xfId="15686"/>
    <cellStyle name="Normal 10 5 3 8" xfId="33062"/>
    <cellStyle name="Normal 10 5 4" xfId="2610"/>
    <cellStyle name="Normal 10 5 4 2" xfId="4583"/>
    <cellStyle name="Normal 10 5 4 2 2" xfId="15687"/>
    <cellStyle name="Normal 10 5 4 2 3" xfId="15688"/>
    <cellStyle name="Normal 10 5 4 2 4" xfId="15689"/>
    <cellStyle name="Normal 10 5 4 3" xfId="15690"/>
    <cellStyle name="Normal 10 5 4 4" xfId="15691"/>
    <cellStyle name="Normal 10 5 4 5" xfId="15692"/>
    <cellStyle name="Normal 10 5 4 6" xfId="33530"/>
    <cellStyle name="Normal 10 5 5" xfId="1465"/>
    <cellStyle name="Normal 10 5 5 2" xfId="4584"/>
    <cellStyle name="Normal 10 5 5 2 2" xfId="15693"/>
    <cellStyle name="Normal 10 5 5 2 3" xfId="15694"/>
    <cellStyle name="Normal 10 5 5 3" xfId="15695"/>
    <cellStyle name="Normal 10 5 5 4" xfId="15696"/>
    <cellStyle name="Normal 10 5 5 5" xfId="15697"/>
    <cellStyle name="Normal 10 5 6" xfId="4585"/>
    <cellStyle name="Normal 10 5 6 2" xfId="15698"/>
    <cellStyle name="Normal 10 5 6 3" xfId="15699"/>
    <cellStyle name="Normal 10 5 7" xfId="15700"/>
    <cellStyle name="Normal 10 5 8" xfId="15701"/>
    <cellStyle name="Normal 10 5 9" xfId="15702"/>
    <cellStyle name="Normal 10 6" xfId="185"/>
    <cellStyle name="Normal 10 6 2" xfId="871"/>
    <cellStyle name="Normal 10 6 2 2" xfId="3255"/>
    <cellStyle name="Normal 10 6 2 2 2" xfId="4586"/>
    <cellStyle name="Normal 10 6 2 2 2 2" xfId="15703"/>
    <cellStyle name="Normal 10 6 2 2 2 3" xfId="15704"/>
    <cellStyle name="Normal 10 6 2 2 3" xfId="15705"/>
    <cellStyle name="Normal 10 6 2 2 4" xfId="15706"/>
    <cellStyle name="Normal 10 6 2 2 5" xfId="15707"/>
    <cellStyle name="Normal 10 6 2 2 6" xfId="33535"/>
    <cellStyle name="Normal 10 6 2 3" xfId="2059"/>
    <cellStyle name="Normal 10 6 2 3 2" xfId="4587"/>
    <cellStyle name="Normal 10 6 2 3 2 2" xfId="15708"/>
    <cellStyle name="Normal 10 6 2 3 2 3" xfId="15709"/>
    <cellStyle name="Normal 10 6 2 3 3" xfId="15710"/>
    <cellStyle name="Normal 10 6 2 3 4" xfId="15711"/>
    <cellStyle name="Normal 10 6 2 3 5" xfId="15712"/>
    <cellStyle name="Normal 10 6 2 4" xfId="4588"/>
    <cellStyle name="Normal 10 6 2 4 2" xfId="15713"/>
    <cellStyle name="Normal 10 6 2 4 3" xfId="15714"/>
    <cellStyle name="Normal 10 6 2 5" xfId="15715"/>
    <cellStyle name="Normal 10 6 2 6" xfId="15716"/>
    <cellStyle name="Normal 10 6 2 7" xfId="15717"/>
    <cellStyle name="Normal 10 6 2 8" xfId="33064"/>
    <cellStyle name="Normal 10 6 3" xfId="2708"/>
    <cellStyle name="Normal 10 6 3 2" xfId="4589"/>
    <cellStyle name="Normal 10 6 3 2 2" xfId="15718"/>
    <cellStyle name="Normal 10 6 3 2 3" xfId="15719"/>
    <cellStyle name="Normal 10 6 3 2 4" xfId="15720"/>
    <cellStyle name="Normal 10 6 3 3" xfId="15721"/>
    <cellStyle name="Normal 10 6 3 4" xfId="15722"/>
    <cellStyle name="Normal 10 6 3 5" xfId="15723"/>
    <cellStyle name="Normal 10 6 3 6" xfId="33534"/>
    <cellStyle name="Normal 10 6 4" xfId="1563"/>
    <cellStyle name="Normal 10 6 4 2" xfId="4590"/>
    <cellStyle name="Normal 10 6 4 2 2" xfId="15724"/>
    <cellStyle name="Normal 10 6 4 2 3" xfId="15725"/>
    <cellStyle name="Normal 10 6 4 3" xfId="15726"/>
    <cellStyle name="Normal 10 6 4 4" xfId="15727"/>
    <cellStyle name="Normal 10 6 4 5" xfId="15728"/>
    <cellStyle name="Normal 10 6 5" xfId="4591"/>
    <cellStyle name="Normal 10 6 5 2" xfId="15729"/>
    <cellStyle name="Normal 10 6 5 3" xfId="15730"/>
    <cellStyle name="Normal 10 6 6" xfId="15731"/>
    <cellStyle name="Normal 10 6 7" xfId="15732"/>
    <cellStyle name="Normal 10 6 8" xfId="15733"/>
    <cellStyle name="Normal 10 6 9" xfId="32880"/>
    <cellStyle name="Normal 10 7" xfId="186"/>
    <cellStyle name="Normal 10 7 2" xfId="872"/>
    <cellStyle name="Normal 10 7 2 2" xfId="3362"/>
    <cellStyle name="Normal 10 7 2 2 2" xfId="4592"/>
    <cellStyle name="Normal 10 7 2 2 2 2" xfId="15734"/>
    <cellStyle name="Normal 10 7 2 2 2 3" xfId="15735"/>
    <cellStyle name="Normal 10 7 2 2 3" xfId="15736"/>
    <cellStyle name="Normal 10 7 2 2 4" xfId="15737"/>
    <cellStyle name="Normal 10 7 2 2 5" xfId="15738"/>
    <cellStyle name="Normal 10 7 2 2 6" xfId="33537"/>
    <cellStyle name="Normal 10 7 2 3" xfId="2118"/>
    <cellStyle name="Normal 10 7 2 3 2" xfId="4593"/>
    <cellStyle name="Normal 10 7 2 3 2 2" xfId="15739"/>
    <cellStyle name="Normal 10 7 2 3 2 3" xfId="15740"/>
    <cellStyle name="Normal 10 7 2 3 3" xfId="15741"/>
    <cellStyle name="Normal 10 7 2 3 4" xfId="15742"/>
    <cellStyle name="Normal 10 7 2 3 5" xfId="15743"/>
    <cellStyle name="Normal 10 7 2 4" xfId="4594"/>
    <cellStyle name="Normal 10 7 2 4 2" xfId="15744"/>
    <cellStyle name="Normal 10 7 2 4 3" xfId="15745"/>
    <cellStyle name="Normal 10 7 2 5" xfId="15746"/>
    <cellStyle name="Normal 10 7 2 6" xfId="15747"/>
    <cellStyle name="Normal 10 7 2 7" xfId="15748"/>
    <cellStyle name="Normal 10 7 2 8" xfId="33065"/>
    <cellStyle name="Normal 10 7 3" xfId="2814"/>
    <cellStyle name="Normal 10 7 3 2" xfId="4595"/>
    <cellStyle name="Normal 10 7 3 2 2" xfId="15749"/>
    <cellStyle name="Normal 10 7 3 2 3" xfId="15750"/>
    <cellStyle name="Normal 10 7 3 2 4" xfId="15751"/>
    <cellStyle name="Normal 10 7 3 3" xfId="15752"/>
    <cellStyle name="Normal 10 7 3 4" xfId="15753"/>
    <cellStyle name="Normal 10 7 3 5" xfId="15754"/>
    <cellStyle name="Normal 10 7 3 6" xfId="33536"/>
    <cellStyle name="Normal 10 7 4" xfId="1670"/>
    <cellStyle name="Normal 10 7 4 2" xfId="4596"/>
    <cellStyle name="Normal 10 7 4 2 2" xfId="15755"/>
    <cellStyle name="Normal 10 7 4 2 3" xfId="15756"/>
    <cellStyle name="Normal 10 7 4 3" xfId="15757"/>
    <cellStyle name="Normal 10 7 4 4" xfId="15758"/>
    <cellStyle name="Normal 10 7 4 5" xfId="15759"/>
    <cellStyle name="Normal 10 7 5" xfId="4597"/>
    <cellStyle name="Normal 10 7 5 2" xfId="15760"/>
    <cellStyle name="Normal 10 7 5 3" xfId="15761"/>
    <cellStyle name="Normal 10 7 6" xfId="15762"/>
    <cellStyle name="Normal 10 7 7" xfId="15763"/>
    <cellStyle name="Normal 10 7 8" xfId="15764"/>
    <cellStyle name="Normal 10 7 9" xfId="32687"/>
    <cellStyle name="Normal 10 8" xfId="873"/>
    <cellStyle name="Normal 10 8 2" xfId="3037"/>
    <cellStyle name="Normal 10 8 2 2" xfId="4598"/>
    <cellStyle name="Normal 10 8 2 2 2" xfId="15765"/>
    <cellStyle name="Normal 10 8 2 2 3" xfId="15766"/>
    <cellStyle name="Normal 10 8 2 3" xfId="15767"/>
    <cellStyle name="Normal 10 8 2 4" xfId="15768"/>
    <cellStyle name="Normal 10 8 2 5" xfId="15769"/>
    <cellStyle name="Normal 10 8 2 6" xfId="33538"/>
    <cellStyle name="Normal 10 8 3" xfId="1888"/>
    <cellStyle name="Normal 10 8 3 2" xfId="4599"/>
    <cellStyle name="Normal 10 8 3 2 2" xfId="15770"/>
    <cellStyle name="Normal 10 8 3 2 3" xfId="15771"/>
    <cellStyle name="Normal 10 8 3 3" xfId="15772"/>
    <cellStyle name="Normal 10 8 3 4" xfId="15773"/>
    <cellStyle name="Normal 10 8 3 5" xfId="15774"/>
    <cellStyle name="Normal 10 8 4" xfId="4600"/>
    <cellStyle name="Normal 10 8 4 2" xfId="15775"/>
    <cellStyle name="Normal 10 8 4 3" xfId="15776"/>
    <cellStyle name="Normal 10 8 5" xfId="15777"/>
    <cellStyle name="Normal 10 8 6" xfId="15778"/>
    <cellStyle name="Normal 10 8 7" xfId="15779"/>
    <cellStyle name="Normal 10 8 8" xfId="33040"/>
    <cellStyle name="Normal 10 9" xfId="2490"/>
    <cellStyle name="Normal 10 9 2" xfId="4601"/>
    <cellStyle name="Normal 10 9 2 2" xfId="15780"/>
    <cellStyle name="Normal 10 9 2 3" xfId="15781"/>
    <cellStyle name="Normal 10 9 2 4" xfId="15782"/>
    <cellStyle name="Normal 10 9 3" xfId="15783"/>
    <cellStyle name="Normal 10 9 4" xfId="15784"/>
    <cellStyle name="Normal 10 9 5" xfId="15785"/>
    <cellStyle name="Normal 10 9 6" xfId="33487"/>
    <cellStyle name="Normal 11" xfId="187"/>
    <cellStyle name="Normal 11 10" xfId="1346"/>
    <cellStyle name="Normal 11 10 2" xfId="4602"/>
    <cellStyle name="Normal 11 10 2 2" xfId="15786"/>
    <cellStyle name="Normal 11 10 2 3" xfId="15787"/>
    <cellStyle name="Normal 11 10 3" xfId="15788"/>
    <cellStyle name="Normal 11 10 4" xfId="15789"/>
    <cellStyle name="Normal 11 10 5" xfId="15790"/>
    <cellStyle name="Normal 11 11" xfId="4603"/>
    <cellStyle name="Normal 11 11 2" xfId="15791"/>
    <cellStyle name="Normal 11 11 3" xfId="15792"/>
    <cellStyle name="Normal 11 12" xfId="15793"/>
    <cellStyle name="Normal 11 13" xfId="15794"/>
    <cellStyle name="Normal 11 14" xfId="15795"/>
    <cellStyle name="Normal 11 15" xfId="32444"/>
    <cellStyle name="Normal 11 2" xfId="188"/>
    <cellStyle name="Normal 11 2 10" xfId="15796"/>
    <cellStyle name="Normal 11 2 11" xfId="15797"/>
    <cellStyle name="Normal 11 2 12" xfId="32498"/>
    <cellStyle name="Normal 11 2 2" xfId="189"/>
    <cellStyle name="Normal 11 2 2 10" xfId="15798"/>
    <cellStyle name="Normal 11 2 2 11" xfId="32499"/>
    <cellStyle name="Normal 11 2 2 2" xfId="190"/>
    <cellStyle name="Normal 11 2 2 2 10" xfId="32500"/>
    <cellStyle name="Normal 11 2 2 2 2" xfId="191"/>
    <cellStyle name="Normal 11 2 2 2 2 2" xfId="874"/>
    <cellStyle name="Normal 11 2 2 2 2 2 2" xfId="3363"/>
    <cellStyle name="Normal 11 2 2 2 2 2 2 2" xfId="4604"/>
    <cellStyle name="Normal 11 2 2 2 2 2 2 2 2" xfId="15799"/>
    <cellStyle name="Normal 11 2 2 2 2 2 2 2 3" xfId="15800"/>
    <cellStyle name="Normal 11 2 2 2 2 2 2 3" xfId="15801"/>
    <cellStyle name="Normal 11 2 2 2 2 2 2 4" xfId="15802"/>
    <cellStyle name="Normal 11 2 2 2 2 2 2 5" xfId="15803"/>
    <cellStyle name="Normal 11 2 2 2 2 2 2 6" xfId="33544"/>
    <cellStyle name="Normal 11 2 2 2 2 2 3" xfId="2119"/>
    <cellStyle name="Normal 11 2 2 2 2 2 3 2" xfId="4605"/>
    <cellStyle name="Normal 11 2 2 2 2 2 3 2 2" xfId="15804"/>
    <cellStyle name="Normal 11 2 2 2 2 2 3 2 3" xfId="15805"/>
    <cellStyle name="Normal 11 2 2 2 2 2 3 3" xfId="15806"/>
    <cellStyle name="Normal 11 2 2 2 2 2 3 4" xfId="15807"/>
    <cellStyle name="Normal 11 2 2 2 2 2 3 5" xfId="15808"/>
    <cellStyle name="Normal 11 2 2 2 2 2 4" xfId="4606"/>
    <cellStyle name="Normal 11 2 2 2 2 2 4 2" xfId="15809"/>
    <cellStyle name="Normal 11 2 2 2 2 2 4 3" xfId="15810"/>
    <cellStyle name="Normal 11 2 2 2 2 2 5" xfId="15811"/>
    <cellStyle name="Normal 11 2 2 2 2 2 6" xfId="15812"/>
    <cellStyle name="Normal 11 2 2 2 2 2 7" xfId="15813"/>
    <cellStyle name="Normal 11 2 2 2 2 2 8" xfId="33070"/>
    <cellStyle name="Normal 11 2 2 2 2 3" xfId="2815"/>
    <cellStyle name="Normal 11 2 2 2 2 3 2" xfId="4607"/>
    <cellStyle name="Normal 11 2 2 2 2 3 2 2" xfId="15814"/>
    <cellStyle name="Normal 11 2 2 2 2 3 2 3" xfId="15815"/>
    <cellStyle name="Normal 11 2 2 2 2 3 2 4" xfId="15816"/>
    <cellStyle name="Normal 11 2 2 2 2 3 3" xfId="15817"/>
    <cellStyle name="Normal 11 2 2 2 2 3 4" xfId="15818"/>
    <cellStyle name="Normal 11 2 2 2 2 3 5" xfId="15819"/>
    <cellStyle name="Normal 11 2 2 2 2 3 6" xfId="33543"/>
    <cellStyle name="Normal 11 2 2 2 2 4" xfId="1671"/>
    <cellStyle name="Normal 11 2 2 2 2 4 2" xfId="4608"/>
    <cellStyle name="Normal 11 2 2 2 2 4 2 2" xfId="15820"/>
    <cellStyle name="Normal 11 2 2 2 2 4 2 3" xfId="15821"/>
    <cellStyle name="Normal 11 2 2 2 2 4 3" xfId="15822"/>
    <cellStyle name="Normal 11 2 2 2 2 4 4" xfId="15823"/>
    <cellStyle name="Normal 11 2 2 2 2 4 5" xfId="15824"/>
    <cellStyle name="Normal 11 2 2 2 2 5" xfId="4609"/>
    <cellStyle name="Normal 11 2 2 2 2 5 2" xfId="15825"/>
    <cellStyle name="Normal 11 2 2 2 2 5 3" xfId="15826"/>
    <cellStyle name="Normal 11 2 2 2 2 6" xfId="15827"/>
    <cellStyle name="Normal 11 2 2 2 2 7" xfId="15828"/>
    <cellStyle name="Normal 11 2 2 2 2 8" xfId="15829"/>
    <cellStyle name="Normal 11 2 2 2 2 9" xfId="32783"/>
    <cellStyle name="Normal 11 2 2 2 3" xfId="875"/>
    <cellStyle name="Normal 11 2 2 2 3 2" xfId="3158"/>
    <cellStyle name="Normal 11 2 2 2 3 2 2" xfId="4610"/>
    <cellStyle name="Normal 11 2 2 2 3 2 2 2" xfId="15830"/>
    <cellStyle name="Normal 11 2 2 2 3 2 2 3" xfId="15831"/>
    <cellStyle name="Normal 11 2 2 2 3 2 3" xfId="15832"/>
    <cellStyle name="Normal 11 2 2 2 3 2 4" xfId="15833"/>
    <cellStyle name="Normal 11 2 2 2 3 2 5" xfId="15834"/>
    <cellStyle name="Normal 11 2 2 2 3 2 6" xfId="33545"/>
    <cellStyle name="Normal 11 2 2 2 3 3" xfId="1972"/>
    <cellStyle name="Normal 11 2 2 2 3 3 2" xfId="4611"/>
    <cellStyle name="Normal 11 2 2 2 3 3 2 2" xfId="15835"/>
    <cellStyle name="Normal 11 2 2 2 3 3 2 3" xfId="15836"/>
    <cellStyle name="Normal 11 2 2 2 3 3 3" xfId="15837"/>
    <cellStyle name="Normal 11 2 2 2 3 3 4" xfId="15838"/>
    <cellStyle name="Normal 11 2 2 2 3 3 5" xfId="15839"/>
    <cellStyle name="Normal 11 2 2 2 3 4" xfId="4612"/>
    <cellStyle name="Normal 11 2 2 2 3 4 2" xfId="15840"/>
    <cellStyle name="Normal 11 2 2 2 3 4 3" xfId="15841"/>
    <cellStyle name="Normal 11 2 2 2 3 5" xfId="15842"/>
    <cellStyle name="Normal 11 2 2 2 3 6" xfId="15843"/>
    <cellStyle name="Normal 11 2 2 2 3 7" xfId="15844"/>
    <cellStyle name="Normal 11 2 2 2 3 8" xfId="33069"/>
    <cellStyle name="Normal 11 2 2 2 4" xfId="2611"/>
    <cellStyle name="Normal 11 2 2 2 4 2" xfId="4613"/>
    <cellStyle name="Normal 11 2 2 2 4 2 2" xfId="15845"/>
    <cellStyle name="Normal 11 2 2 2 4 2 3" xfId="15846"/>
    <cellStyle name="Normal 11 2 2 2 4 2 4" xfId="15847"/>
    <cellStyle name="Normal 11 2 2 2 4 3" xfId="15848"/>
    <cellStyle name="Normal 11 2 2 2 4 4" xfId="15849"/>
    <cellStyle name="Normal 11 2 2 2 4 5" xfId="15850"/>
    <cellStyle name="Normal 11 2 2 2 4 6" xfId="33542"/>
    <cellStyle name="Normal 11 2 2 2 5" xfId="1466"/>
    <cellStyle name="Normal 11 2 2 2 5 2" xfId="4614"/>
    <cellStyle name="Normal 11 2 2 2 5 2 2" xfId="15851"/>
    <cellStyle name="Normal 11 2 2 2 5 2 3" xfId="15852"/>
    <cellStyle name="Normal 11 2 2 2 5 3" xfId="15853"/>
    <cellStyle name="Normal 11 2 2 2 5 4" xfId="15854"/>
    <cellStyle name="Normal 11 2 2 2 5 5" xfId="15855"/>
    <cellStyle name="Normal 11 2 2 2 6" xfId="4615"/>
    <cellStyle name="Normal 11 2 2 2 6 2" xfId="15856"/>
    <cellStyle name="Normal 11 2 2 2 6 3" xfId="15857"/>
    <cellStyle name="Normal 11 2 2 2 7" xfId="15858"/>
    <cellStyle name="Normal 11 2 2 2 8" xfId="15859"/>
    <cellStyle name="Normal 11 2 2 2 9" xfId="15860"/>
    <cellStyle name="Normal 11 2 2 3" xfId="192"/>
    <cellStyle name="Normal 11 2 2 3 2" xfId="876"/>
    <cellStyle name="Normal 11 2 2 3 2 2" xfId="3364"/>
    <cellStyle name="Normal 11 2 2 3 2 2 2" xfId="4616"/>
    <cellStyle name="Normal 11 2 2 3 2 2 2 2" xfId="15861"/>
    <cellStyle name="Normal 11 2 2 3 2 2 2 3" xfId="15862"/>
    <cellStyle name="Normal 11 2 2 3 2 2 3" xfId="15863"/>
    <cellStyle name="Normal 11 2 2 3 2 2 4" xfId="15864"/>
    <cellStyle name="Normal 11 2 2 3 2 2 5" xfId="15865"/>
    <cellStyle name="Normal 11 2 2 3 2 2 6" xfId="33547"/>
    <cellStyle name="Normal 11 2 2 3 2 3" xfId="2120"/>
    <cellStyle name="Normal 11 2 2 3 2 3 2" xfId="4617"/>
    <cellStyle name="Normal 11 2 2 3 2 3 2 2" xfId="15866"/>
    <cellStyle name="Normal 11 2 2 3 2 3 2 3" xfId="15867"/>
    <cellStyle name="Normal 11 2 2 3 2 3 3" xfId="15868"/>
    <cellStyle name="Normal 11 2 2 3 2 3 4" xfId="15869"/>
    <cellStyle name="Normal 11 2 2 3 2 3 5" xfId="15870"/>
    <cellStyle name="Normal 11 2 2 3 2 4" xfId="4618"/>
    <cellStyle name="Normal 11 2 2 3 2 4 2" xfId="15871"/>
    <cellStyle name="Normal 11 2 2 3 2 4 3" xfId="15872"/>
    <cellStyle name="Normal 11 2 2 3 2 5" xfId="15873"/>
    <cellStyle name="Normal 11 2 2 3 2 6" xfId="15874"/>
    <cellStyle name="Normal 11 2 2 3 2 7" xfId="15875"/>
    <cellStyle name="Normal 11 2 2 3 2 8" xfId="33071"/>
    <cellStyle name="Normal 11 2 2 3 3" xfId="2816"/>
    <cellStyle name="Normal 11 2 2 3 3 2" xfId="4619"/>
    <cellStyle name="Normal 11 2 2 3 3 2 2" xfId="15876"/>
    <cellStyle name="Normal 11 2 2 3 3 2 3" xfId="15877"/>
    <cellStyle name="Normal 11 2 2 3 3 2 4" xfId="15878"/>
    <cellStyle name="Normal 11 2 2 3 3 3" xfId="15879"/>
    <cellStyle name="Normal 11 2 2 3 3 4" xfId="15880"/>
    <cellStyle name="Normal 11 2 2 3 3 5" xfId="15881"/>
    <cellStyle name="Normal 11 2 2 3 3 6" xfId="33546"/>
    <cellStyle name="Normal 11 2 2 3 4" xfId="1672"/>
    <cellStyle name="Normal 11 2 2 3 4 2" xfId="4620"/>
    <cellStyle name="Normal 11 2 2 3 4 2 2" xfId="15882"/>
    <cellStyle name="Normal 11 2 2 3 4 2 3" xfId="15883"/>
    <cellStyle name="Normal 11 2 2 3 4 3" xfId="15884"/>
    <cellStyle name="Normal 11 2 2 3 4 4" xfId="15885"/>
    <cellStyle name="Normal 11 2 2 3 4 5" xfId="15886"/>
    <cellStyle name="Normal 11 2 2 3 5" xfId="4621"/>
    <cellStyle name="Normal 11 2 2 3 5 2" xfId="15887"/>
    <cellStyle name="Normal 11 2 2 3 5 3" xfId="15888"/>
    <cellStyle name="Normal 11 2 2 3 6" xfId="15889"/>
    <cellStyle name="Normal 11 2 2 3 7" xfId="15890"/>
    <cellStyle name="Normal 11 2 2 3 8" xfId="15891"/>
    <cellStyle name="Normal 11 2 2 3 9" xfId="32703"/>
    <cellStyle name="Normal 11 2 2 4" xfId="877"/>
    <cellStyle name="Normal 11 2 2 4 2" xfId="3068"/>
    <cellStyle name="Normal 11 2 2 4 2 2" xfId="4622"/>
    <cellStyle name="Normal 11 2 2 4 2 2 2" xfId="15892"/>
    <cellStyle name="Normal 11 2 2 4 2 2 3" xfId="15893"/>
    <cellStyle name="Normal 11 2 2 4 2 3" xfId="15894"/>
    <cellStyle name="Normal 11 2 2 4 2 4" xfId="15895"/>
    <cellStyle name="Normal 11 2 2 4 2 5" xfId="15896"/>
    <cellStyle name="Normal 11 2 2 4 2 6" xfId="33548"/>
    <cellStyle name="Normal 11 2 2 4 3" xfId="1904"/>
    <cellStyle name="Normal 11 2 2 4 3 2" xfId="4623"/>
    <cellStyle name="Normal 11 2 2 4 3 2 2" xfId="15897"/>
    <cellStyle name="Normal 11 2 2 4 3 2 3" xfId="15898"/>
    <cellStyle name="Normal 11 2 2 4 3 3" xfId="15899"/>
    <cellStyle name="Normal 11 2 2 4 3 4" xfId="15900"/>
    <cellStyle name="Normal 11 2 2 4 3 5" xfId="15901"/>
    <cellStyle name="Normal 11 2 2 4 4" xfId="4624"/>
    <cellStyle name="Normal 11 2 2 4 4 2" xfId="15902"/>
    <cellStyle name="Normal 11 2 2 4 4 3" xfId="15903"/>
    <cellStyle name="Normal 11 2 2 4 5" xfId="15904"/>
    <cellStyle name="Normal 11 2 2 4 6" xfId="15905"/>
    <cellStyle name="Normal 11 2 2 4 7" xfId="15906"/>
    <cellStyle name="Normal 11 2 2 4 8" xfId="33068"/>
    <cellStyle name="Normal 11 2 2 5" xfId="2521"/>
    <cellStyle name="Normal 11 2 2 5 2" xfId="4625"/>
    <cellStyle name="Normal 11 2 2 5 2 2" xfId="15907"/>
    <cellStyle name="Normal 11 2 2 5 2 3" xfId="15908"/>
    <cellStyle name="Normal 11 2 2 5 2 4" xfId="15909"/>
    <cellStyle name="Normal 11 2 2 5 3" xfId="15910"/>
    <cellStyle name="Normal 11 2 2 5 4" xfId="15911"/>
    <cellStyle name="Normal 11 2 2 5 5" xfId="15912"/>
    <cellStyle name="Normal 11 2 2 5 6" xfId="33541"/>
    <cellStyle name="Normal 11 2 2 6" xfId="1376"/>
    <cellStyle name="Normal 11 2 2 6 2" xfId="4626"/>
    <cellStyle name="Normal 11 2 2 6 2 2" xfId="15913"/>
    <cellStyle name="Normal 11 2 2 6 2 3" xfId="15914"/>
    <cellStyle name="Normal 11 2 2 6 3" xfId="15915"/>
    <cellStyle name="Normal 11 2 2 6 4" xfId="15916"/>
    <cellStyle name="Normal 11 2 2 6 5" xfId="15917"/>
    <cellStyle name="Normal 11 2 2 7" xfId="4627"/>
    <cellStyle name="Normal 11 2 2 7 2" xfId="15918"/>
    <cellStyle name="Normal 11 2 2 7 3" xfId="15919"/>
    <cellStyle name="Normal 11 2 2 8" xfId="15920"/>
    <cellStyle name="Normal 11 2 2 9" xfId="15921"/>
    <cellStyle name="Normal 11 2 3" xfId="193"/>
    <cellStyle name="Normal 11 2 3 10" xfId="32501"/>
    <cellStyle name="Normal 11 2 3 2" xfId="194"/>
    <cellStyle name="Normal 11 2 3 2 2" xfId="878"/>
    <cellStyle name="Normal 11 2 3 2 2 2" xfId="3365"/>
    <cellStyle name="Normal 11 2 3 2 2 2 2" xfId="4628"/>
    <cellStyle name="Normal 11 2 3 2 2 2 2 2" xfId="15922"/>
    <cellStyle name="Normal 11 2 3 2 2 2 2 3" xfId="15923"/>
    <cellStyle name="Normal 11 2 3 2 2 2 3" xfId="15924"/>
    <cellStyle name="Normal 11 2 3 2 2 2 4" xfId="15925"/>
    <cellStyle name="Normal 11 2 3 2 2 2 5" xfId="15926"/>
    <cellStyle name="Normal 11 2 3 2 2 2 6" xfId="33551"/>
    <cellStyle name="Normal 11 2 3 2 2 3" xfId="2121"/>
    <cellStyle name="Normal 11 2 3 2 2 3 2" xfId="4629"/>
    <cellStyle name="Normal 11 2 3 2 2 3 2 2" xfId="15927"/>
    <cellStyle name="Normal 11 2 3 2 2 3 2 3" xfId="15928"/>
    <cellStyle name="Normal 11 2 3 2 2 3 3" xfId="15929"/>
    <cellStyle name="Normal 11 2 3 2 2 3 4" xfId="15930"/>
    <cellStyle name="Normal 11 2 3 2 2 3 5" xfId="15931"/>
    <cellStyle name="Normal 11 2 3 2 2 4" xfId="4630"/>
    <cellStyle name="Normal 11 2 3 2 2 4 2" xfId="15932"/>
    <cellStyle name="Normal 11 2 3 2 2 4 3" xfId="15933"/>
    <cellStyle name="Normal 11 2 3 2 2 5" xfId="15934"/>
    <cellStyle name="Normal 11 2 3 2 2 6" xfId="15935"/>
    <cellStyle name="Normal 11 2 3 2 2 7" xfId="15936"/>
    <cellStyle name="Normal 11 2 3 2 2 8" xfId="33073"/>
    <cellStyle name="Normal 11 2 3 2 3" xfId="2817"/>
    <cellStyle name="Normal 11 2 3 2 3 2" xfId="4631"/>
    <cellStyle name="Normal 11 2 3 2 3 2 2" xfId="15937"/>
    <cellStyle name="Normal 11 2 3 2 3 2 3" xfId="15938"/>
    <cellStyle name="Normal 11 2 3 2 3 2 4" xfId="15939"/>
    <cellStyle name="Normal 11 2 3 2 3 3" xfId="15940"/>
    <cellStyle name="Normal 11 2 3 2 3 4" xfId="15941"/>
    <cellStyle name="Normal 11 2 3 2 3 5" xfId="15942"/>
    <cellStyle name="Normal 11 2 3 2 3 6" xfId="33550"/>
    <cellStyle name="Normal 11 2 3 2 4" xfId="1673"/>
    <cellStyle name="Normal 11 2 3 2 4 2" xfId="4632"/>
    <cellStyle name="Normal 11 2 3 2 4 2 2" xfId="15943"/>
    <cellStyle name="Normal 11 2 3 2 4 2 3" xfId="15944"/>
    <cellStyle name="Normal 11 2 3 2 4 3" xfId="15945"/>
    <cellStyle name="Normal 11 2 3 2 4 4" xfId="15946"/>
    <cellStyle name="Normal 11 2 3 2 4 5" xfId="15947"/>
    <cellStyle name="Normal 11 2 3 2 5" xfId="4633"/>
    <cellStyle name="Normal 11 2 3 2 5 2" xfId="15948"/>
    <cellStyle name="Normal 11 2 3 2 5 3" xfId="15949"/>
    <cellStyle name="Normal 11 2 3 2 6" xfId="15950"/>
    <cellStyle name="Normal 11 2 3 2 7" xfId="15951"/>
    <cellStyle name="Normal 11 2 3 2 8" xfId="15952"/>
    <cellStyle name="Normal 11 2 3 2 9" xfId="32784"/>
    <cellStyle name="Normal 11 2 3 3" xfId="879"/>
    <cellStyle name="Normal 11 2 3 3 2" xfId="3159"/>
    <cellStyle name="Normal 11 2 3 3 2 2" xfId="4634"/>
    <cellStyle name="Normal 11 2 3 3 2 2 2" xfId="15953"/>
    <cellStyle name="Normal 11 2 3 3 2 2 3" xfId="15954"/>
    <cellStyle name="Normal 11 2 3 3 2 3" xfId="15955"/>
    <cellStyle name="Normal 11 2 3 3 2 4" xfId="15956"/>
    <cellStyle name="Normal 11 2 3 3 2 5" xfId="15957"/>
    <cellStyle name="Normal 11 2 3 3 2 6" xfId="33552"/>
    <cellStyle name="Normal 11 2 3 3 3" xfId="1973"/>
    <cellStyle name="Normal 11 2 3 3 3 2" xfId="4635"/>
    <cellStyle name="Normal 11 2 3 3 3 2 2" xfId="15958"/>
    <cellStyle name="Normal 11 2 3 3 3 2 3" xfId="15959"/>
    <cellStyle name="Normal 11 2 3 3 3 3" xfId="15960"/>
    <cellStyle name="Normal 11 2 3 3 3 4" xfId="15961"/>
    <cellStyle name="Normal 11 2 3 3 3 5" xfId="15962"/>
    <cellStyle name="Normal 11 2 3 3 4" xfId="4636"/>
    <cellStyle name="Normal 11 2 3 3 4 2" xfId="15963"/>
    <cellStyle name="Normal 11 2 3 3 4 3" xfId="15964"/>
    <cellStyle name="Normal 11 2 3 3 5" xfId="15965"/>
    <cellStyle name="Normal 11 2 3 3 6" xfId="15966"/>
    <cellStyle name="Normal 11 2 3 3 7" xfId="15967"/>
    <cellStyle name="Normal 11 2 3 3 8" xfId="33072"/>
    <cellStyle name="Normal 11 2 3 4" xfId="2612"/>
    <cellStyle name="Normal 11 2 3 4 2" xfId="4637"/>
    <cellStyle name="Normal 11 2 3 4 2 2" xfId="15968"/>
    <cellStyle name="Normal 11 2 3 4 2 3" xfId="15969"/>
    <cellStyle name="Normal 11 2 3 4 2 4" xfId="15970"/>
    <cellStyle name="Normal 11 2 3 4 3" xfId="15971"/>
    <cellStyle name="Normal 11 2 3 4 4" xfId="15972"/>
    <cellStyle name="Normal 11 2 3 4 5" xfId="15973"/>
    <cellStyle name="Normal 11 2 3 4 6" xfId="33549"/>
    <cellStyle name="Normal 11 2 3 5" xfId="1467"/>
    <cellStyle name="Normal 11 2 3 5 2" xfId="4638"/>
    <cellStyle name="Normal 11 2 3 5 2 2" xfId="15974"/>
    <cellStyle name="Normal 11 2 3 5 2 3" xfId="15975"/>
    <cellStyle name="Normal 11 2 3 5 3" xfId="15976"/>
    <cellStyle name="Normal 11 2 3 5 4" xfId="15977"/>
    <cellStyle name="Normal 11 2 3 5 5" xfId="15978"/>
    <cellStyle name="Normal 11 2 3 6" xfId="4639"/>
    <cellStyle name="Normal 11 2 3 6 2" xfId="15979"/>
    <cellStyle name="Normal 11 2 3 6 3" xfId="15980"/>
    <cellStyle name="Normal 11 2 3 7" xfId="15981"/>
    <cellStyle name="Normal 11 2 3 8" xfId="15982"/>
    <cellStyle name="Normal 11 2 3 9" xfId="15983"/>
    <cellStyle name="Normal 11 2 4" xfId="195"/>
    <cellStyle name="Normal 11 2 4 2" xfId="880"/>
    <cellStyle name="Normal 11 2 4 2 2" xfId="3366"/>
    <cellStyle name="Normal 11 2 4 2 2 2" xfId="4640"/>
    <cellStyle name="Normal 11 2 4 2 2 2 2" xfId="15984"/>
    <cellStyle name="Normal 11 2 4 2 2 2 3" xfId="15985"/>
    <cellStyle name="Normal 11 2 4 2 2 3" xfId="15986"/>
    <cellStyle name="Normal 11 2 4 2 2 4" xfId="15987"/>
    <cellStyle name="Normal 11 2 4 2 2 5" xfId="15988"/>
    <cellStyle name="Normal 11 2 4 2 2 6" xfId="33554"/>
    <cellStyle name="Normal 11 2 4 2 3" xfId="2122"/>
    <cellStyle name="Normal 11 2 4 2 3 2" xfId="4641"/>
    <cellStyle name="Normal 11 2 4 2 3 2 2" xfId="15989"/>
    <cellStyle name="Normal 11 2 4 2 3 2 3" xfId="15990"/>
    <cellStyle name="Normal 11 2 4 2 3 3" xfId="15991"/>
    <cellStyle name="Normal 11 2 4 2 3 4" xfId="15992"/>
    <cellStyle name="Normal 11 2 4 2 3 5" xfId="15993"/>
    <cellStyle name="Normal 11 2 4 2 4" xfId="4642"/>
    <cellStyle name="Normal 11 2 4 2 4 2" xfId="15994"/>
    <cellStyle name="Normal 11 2 4 2 4 3" xfId="15995"/>
    <cellStyle name="Normal 11 2 4 2 5" xfId="15996"/>
    <cellStyle name="Normal 11 2 4 2 6" xfId="15997"/>
    <cellStyle name="Normal 11 2 4 2 7" xfId="15998"/>
    <cellStyle name="Normal 11 2 4 2 8" xfId="33074"/>
    <cellStyle name="Normal 11 2 4 3" xfId="2818"/>
    <cellStyle name="Normal 11 2 4 3 2" xfId="4643"/>
    <cellStyle name="Normal 11 2 4 3 2 2" xfId="15999"/>
    <cellStyle name="Normal 11 2 4 3 2 3" xfId="16000"/>
    <cellStyle name="Normal 11 2 4 3 2 4" xfId="16001"/>
    <cellStyle name="Normal 11 2 4 3 3" xfId="16002"/>
    <cellStyle name="Normal 11 2 4 3 4" xfId="16003"/>
    <cellStyle name="Normal 11 2 4 3 5" xfId="16004"/>
    <cellStyle name="Normal 11 2 4 3 6" xfId="33553"/>
    <cellStyle name="Normal 11 2 4 4" xfId="1674"/>
    <cellStyle name="Normal 11 2 4 4 2" xfId="4644"/>
    <cellStyle name="Normal 11 2 4 4 2 2" xfId="16005"/>
    <cellStyle name="Normal 11 2 4 4 2 3" xfId="16006"/>
    <cellStyle name="Normal 11 2 4 4 3" xfId="16007"/>
    <cellStyle name="Normal 11 2 4 4 4" xfId="16008"/>
    <cellStyle name="Normal 11 2 4 4 5" xfId="16009"/>
    <cellStyle name="Normal 11 2 4 5" xfId="4645"/>
    <cellStyle name="Normal 11 2 4 5 2" xfId="16010"/>
    <cellStyle name="Normal 11 2 4 5 3" xfId="16011"/>
    <cellStyle name="Normal 11 2 4 6" xfId="16012"/>
    <cellStyle name="Normal 11 2 4 7" xfId="16013"/>
    <cellStyle name="Normal 11 2 4 8" xfId="16014"/>
    <cellStyle name="Normal 11 2 4 9" xfId="32702"/>
    <cellStyle name="Normal 11 2 5" xfId="881"/>
    <cellStyle name="Normal 11 2 5 2" xfId="3067"/>
    <cellStyle name="Normal 11 2 5 2 2" xfId="4646"/>
    <cellStyle name="Normal 11 2 5 2 2 2" xfId="16015"/>
    <cellStyle name="Normal 11 2 5 2 2 3" xfId="16016"/>
    <cellStyle name="Normal 11 2 5 2 3" xfId="16017"/>
    <cellStyle name="Normal 11 2 5 2 4" xfId="16018"/>
    <cellStyle name="Normal 11 2 5 2 5" xfId="16019"/>
    <cellStyle name="Normal 11 2 5 2 6" xfId="33555"/>
    <cellStyle name="Normal 11 2 5 3" xfId="1903"/>
    <cellStyle name="Normal 11 2 5 3 2" xfId="4647"/>
    <cellStyle name="Normal 11 2 5 3 2 2" xfId="16020"/>
    <cellStyle name="Normal 11 2 5 3 2 3" xfId="16021"/>
    <cellStyle name="Normal 11 2 5 3 3" xfId="16022"/>
    <cellStyle name="Normal 11 2 5 3 4" xfId="16023"/>
    <cellStyle name="Normal 11 2 5 3 5" xfId="16024"/>
    <cellStyle name="Normal 11 2 5 4" xfId="4648"/>
    <cellStyle name="Normal 11 2 5 4 2" xfId="16025"/>
    <cellStyle name="Normal 11 2 5 4 3" xfId="16026"/>
    <cellStyle name="Normal 11 2 5 5" xfId="16027"/>
    <cellStyle name="Normal 11 2 5 6" xfId="16028"/>
    <cellStyle name="Normal 11 2 5 7" xfId="16029"/>
    <cellStyle name="Normal 11 2 5 8" xfId="33067"/>
    <cellStyle name="Normal 11 2 6" xfId="2520"/>
    <cellStyle name="Normal 11 2 6 2" xfId="4649"/>
    <cellStyle name="Normal 11 2 6 2 2" xfId="16030"/>
    <cellStyle name="Normal 11 2 6 2 3" xfId="16031"/>
    <cellStyle name="Normal 11 2 6 2 4" xfId="16032"/>
    <cellStyle name="Normal 11 2 6 3" xfId="16033"/>
    <cellStyle name="Normal 11 2 6 4" xfId="16034"/>
    <cellStyle name="Normal 11 2 6 5" xfId="16035"/>
    <cellStyle name="Normal 11 2 6 6" xfId="33540"/>
    <cellStyle name="Normal 11 2 7" xfId="1375"/>
    <cellStyle name="Normal 11 2 7 2" xfId="4650"/>
    <cellStyle name="Normal 11 2 7 2 2" xfId="16036"/>
    <cellStyle name="Normal 11 2 7 2 3" xfId="16037"/>
    <cellStyle name="Normal 11 2 7 3" xfId="16038"/>
    <cellStyle name="Normal 11 2 7 4" xfId="16039"/>
    <cellStyle name="Normal 11 2 7 5" xfId="16040"/>
    <cellStyle name="Normal 11 2 8" xfId="4651"/>
    <cellStyle name="Normal 11 2 8 2" xfId="16041"/>
    <cellStyle name="Normal 11 2 8 3" xfId="16042"/>
    <cellStyle name="Normal 11 2 9" xfId="16043"/>
    <cellStyle name="Normal 11 3" xfId="196"/>
    <cellStyle name="Normal 11 3 10" xfId="16044"/>
    <cellStyle name="Normal 11 3 11" xfId="16045"/>
    <cellStyle name="Normal 11 3 12" xfId="32502"/>
    <cellStyle name="Normal 11 3 2" xfId="197"/>
    <cellStyle name="Normal 11 3 2 10" xfId="16046"/>
    <cellStyle name="Normal 11 3 2 11" xfId="32503"/>
    <cellStyle name="Normal 11 3 2 2" xfId="198"/>
    <cellStyle name="Normal 11 3 2 2 10" xfId="32504"/>
    <cellStyle name="Normal 11 3 2 2 2" xfId="199"/>
    <cellStyle name="Normal 11 3 2 2 2 2" xfId="882"/>
    <cellStyle name="Normal 11 3 2 2 2 2 2" xfId="3367"/>
    <cellStyle name="Normal 11 3 2 2 2 2 2 2" xfId="4652"/>
    <cellStyle name="Normal 11 3 2 2 2 2 2 2 2" xfId="16047"/>
    <cellStyle name="Normal 11 3 2 2 2 2 2 2 3" xfId="16048"/>
    <cellStyle name="Normal 11 3 2 2 2 2 2 3" xfId="16049"/>
    <cellStyle name="Normal 11 3 2 2 2 2 2 4" xfId="16050"/>
    <cellStyle name="Normal 11 3 2 2 2 2 2 5" xfId="16051"/>
    <cellStyle name="Normal 11 3 2 2 2 2 2 6" xfId="33560"/>
    <cellStyle name="Normal 11 3 2 2 2 2 3" xfId="2123"/>
    <cellStyle name="Normal 11 3 2 2 2 2 3 2" xfId="4653"/>
    <cellStyle name="Normal 11 3 2 2 2 2 3 2 2" xfId="16052"/>
    <cellStyle name="Normal 11 3 2 2 2 2 3 2 3" xfId="16053"/>
    <cellStyle name="Normal 11 3 2 2 2 2 3 3" xfId="16054"/>
    <cellStyle name="Normal 11 3 2 2 2 2 3 4" xfId="16055"/>
    <cellStyle name="Normal 11 3 2 2 2 2 3 5" xfId="16056"/>
    <cellStyle name="Normal 11 3 2 2 2 2 4" xfId="4654"/>
    <cellStyle name="Normal 11 3 2 2 2 2 4 2" xfId="16057"/>
    <cellStyle name="Normal 11 3 2 2 2 2 4 3" xfId="16058"/>
    <cellStyle name="Normal 11 3 2 2 2 2 5" xfId="16059"/>
    <cellStyle name="Normal 11 3 2 2 2 2 6" xfId="16060"/>
    <cellStyle name="Normal 11 3 2 2 2 2 7" xfId="16061"/>
    <cellStyle name="Normal 11 3 2 2 2 2 8" xfId="33078"/>
    <cellStyle name="Normal 11 3 2 2 2 3" xfId="2819"/>
    <cellStyle name="Normal 11 3 2 2 2 3 2" xfId="4655"/>
    <cellStyle name="Normal 11 3 2 2 2 3 2 2" xfId="16062"/>
    <cellStyle name="Normal 11 3 2 2 2 3 2 3" xfId="16063"/>
    <cellStyle name="Normal 11 3 2 2 2 3 2 4" xfId="16064"/>
    <cellStyle name="Normal 11 3 2 2 2 3 3" xfId="16065"/>
    <cellStyle name="Normal 11 3 2 2 2 3 4" xfId="16066"/>
    <cellStyle name="Normal 11 3 2 2 2 3 5" xfId="16067"/>
    <cellStyle name="Normal 11 3 2 2 2 3 6" xfId="33559"/>
    <cellStyle name="Normal 11 3 2 2 2 4" xfId="1675"/>
    <cellStyle name="Normal 11 3 2 2 2 4 2" xfId="4656"/>
    <cellStyle name="Normal 11 3 2 2 2 4 2 2" xfId="16068"/>
    <cellStyle name="Normal 11 3 2 2 2 4 2 3" xfId="16069"/>
    <cellStyle name="Normal 11 3 2 2 2 4 3" xfId="16070"/>
    <cellStyle name="Normal 11 3 2 2 2 4 4" xfId="16071"/>
    <cellStyle name="Normal 11 3 2 2 2 4 5" xfId="16072"/>
    <cellStyle name="Normal 11 3 2 2 2 5" xfId="4657"/>
    <cellStyle name="Normal 11 3 2 2 2 5 2" xfId="16073"/>
    <cellStyle name="Normal 11 3 2 2 2 5 3" xfId="16074"/>
    <cellStyle name="Normal 11 3 2 2 2 6" xfId="16075"/>
    <cellStyle name="Normal 11 3 2 2 2 7" xfId="16076"/>
    <cellStyle name="Normal 11 3 2 2 2 8" xfId="16077"/>
    <cellStyle name="Normal 11 3 2 2 2 9" xfId="32785"/>
    <cellStyle name="Normal 11 3 2 2 3" xfId="883"/>
    <cellStyle name="Normal 11 3 2 2 3 2" xfId="3160"/>
    <cellStyle name="Normal 11 3 2 2 3 2 2" xfId="4658"/>
    <cellStyle name="Normal 11 3 2 2 3 2 2 2" xfId="16078"/>
    <cellStyle name="Normal 11 3 2 2 3 2 2 3" xfId="16079"/>
    <cellStyle name="Normal 11 3 2 2 3 2 3" xfId="16080"/>
    <cellStyle name="Normal 11 3 2 2 3 2 4" xfId="16081"/>
    <cellStyle name="Normal 11 3 2 2 3 2 5" xfId="16082"/>
    <cellStyle name="Normal 11 3 2 2 3 2 6" xfId="33561"/>
    <cellStyle name="Normal 11 3 2 2 3 3" xfId="1974"/>
    <cellStyle name="Normal 11 3 2 2 3 3 2" xfId="4659"/>
    <cellStyle name="Normal 11 3 2 2 3 3 2 2" xfId="16083"/>
    <cellStyle name="Normal 11 3 2 2 3 3 2 3" xfId="16084"/>
    <cellStyle name="Normal 11 3 2 2 3 3 3" xfId="16085"/>
    <cellStyle name="Normal 11 3 2 2 3 3 4" xfId="16086"/>
    <cellStyle name="Normal 11 3 2 2 3 3 5" xfId="16087"/>
    <cellStyle name="Normal 11 3 2 2 3 4" xfId="4660"/>
    <cellStyle name="Normal 11 3 2 2 3 4 2" xfId="16088"/>
    <cellStyle name="Normal 11 3 2 2 3 4 3" xfId="16089"/>
    <cellStyle name="Normal 11 3 2 2 3 5" xfId="16090"/>
    <cellStyle name="Normal 11 3 2 2 3 6" xfId="16091"/>
    <cellStyle name="Normal 11 3 2 2 3 7" xfId="16092"/>
    <cellStyle name="Normal 11 3 2 2 3 8" xfId="33077"/>
    <cellStyle name="Normal 11 3 2 2 4" xfId="2613"/>
    <cellStyle name="Normal 11 3 2 2 4 2" xfId="4661"/>
    <cellStyle name="Normal 11 3 2 2 4 2 2" xfId="16093"/>
    <cellStyle name="Normal 11 3 2 2 4 2 3" xfId="16094"/>
    <cellStyle name="Normal 11 3 2 2 4 2 4" xfId="16095"/>
    <cellStyle name="Normal 11 3 2 2 4 3" xfId="16096"/>
    <cellStyle name="Normal 11 3 2 2 4 4" xfId="16097"/>
    <cellStyle name="Normal 11 3 2 2 4 5" xfId="16098"/>
    <cellStyle name="Normal 11 3 2 2 4 6" xfId="33558"/>
    <cellStyle name="Normal 11 3 2 2 5" xfId="1468"/>
    <cellStyle name="Normal 11 3 2 2 5 2" xfId="4662"/>
    <cellStyle name="Normal 11 3 2 2 5 2 2" xfId="16099"/>
    <cellStyle name="Normal 11 3 2 2 5 2 3" xfId="16100"/>
    <cellStyle name="Normal 11 3 2 2 5 3" xfId="16101"/>
    <cellStyle name="Normal 11 3 2 2 5 4" xfId="16102"/>
    <cellStyle name="Normal 11 3 2 2 5 5" xfId="16103"/>
    <cellStyle name="Normal 11 3 2 2 6" xfId="4663"/>
    <cellStyle name="Normal 11 3 2 2 6 2" xfId="16104"/>
    <cellStyle name="Normal 11 3 2 2 6 3" xfId="16105"/>
    <cellStyle name="Normal 11 3 2 2 7" xfId="16106"/>
    <cellStyle name="Normal 11 3 2 2 8" xfId="16107"/>
    <cellStyle name="Normal 11 3 2 2 9" xfId="16108"/>
    <cellStyle name="Normal 11 3 2 3" xfId="200"/>
    <cellStyle name="Normal 11 3 2 3 2" xfId="884"/>
    <cellStyle name="Normal 11 3 2 3 2 2" xfId="3368"/>
    <cellStyle name="Normal 11 3 2 3 2 2 2" xfId="4664"/>
    <cellStyle name="Normal 11 3 2 3 2 2 2 2" xfId="16109"/>
    <cellStyle name="Normal 11 3 2 3 2 2 2 3" xfId="16110"/>
    <cellStyle name="Normal 11 3 2 3 2 2 3" xfId="16111"/>
    <cellStyle name="Normal 11 3 2 3 2 2 4" xfId="16112"/>
    <cellStyle name="Normal 11 3 2 3 2 2 5" xfId="16113"/>
    <cellStyle name="Normal 11 3 2 3 2 2 6" xfId="33563"/>
    <cellStyle name="Normal 11 3 2 3 2 3" xfId="2124"/>
    <cellStyle name="Normal 11 3 2 3 2 3 2" xfId="4665"/>
    <cellStyle name="Normal 11 3 2 3 2 3 2 2" xfId="16114"/>
    <cellStyle name="Normal 11 3 2 3 2 3 2 3" xfId="16115"/>
    <cellStyle name="Normal 11 3 2 3 2 3 3" xfId="16116"/>
    <cellStyle name="Normal 11 3 2 3 2 3 4" xfId="16117"/>
    <cellStyle name="Normal 11 3 2 3 2 3 5" xfId="16118"/>
    <cellStyle name="Normal 11 3 2 3 2 4" xfId="4666"/>
    <cellStyle name="Normal 11 3 2 3 2 4 2" xfId="16119"/>
    <cellStyle name="Normal 11 3 2 3 2 4 3" xfId="16120"/>
    <cellStyle name="Normal 11 3 2 3 2 5" xfId="16121"/>
    <cellStyle name="Normal 11 3 2 3 2 6" xfId="16122"/>
    <cellStyle name="Normal 11 3 2 3 2 7" xfId="16123"/>
    <cellStyle name="Normal 11 3 2 3 2 8" xfId="33079"/>
    <cellStyle name="Normal 11 3 2 3 3" xfId="2820"/>
    <cellStyle name="Normal 11 3 2 3 3 2" xfId="4667"/>
    <cellStyle name="Normal 11 3 2 3 3 2 2" xfId="16124"/>
    <cellStyle name="Normal 11 3 2 3 3 2 3" xfId="16125"/>
    <cellStyle name="Normal 11 3 2 3 3 2 4" xfId="16126"/>
    <cellStyle name="Normal 11 3 2 3 3 3" xfId="16127"/>
    <cellStyle name="Normal 11 3 2 3 3 4" xfId="16128"/>
    <cellStyle name="Normal 11 3 2 3 3 5" xfId="16129"/>
    <cellStyle name="Normal 11 3 2 3 3 6" xfId="33562"/>
    <cellStyle name="Normal 11 3 2 3 4" xfId="1676"/>
    <cellStyle name="Normal 11 3 2 3 4 2" xfId="4668"/>
    <cellStyle name="Normal 11 3 2 3 4 2 2" xfId="16130"/>
    <cellStyle name="Normal 11 3 2 3 4 2 3" xfId="16131"/>
    <cellStyle name="Normal 11 3 2 3 4 3" xfId="16132"/>
    <cellStyle name="Normal 11 3 2 3 4 4" xfId="16133"/>
    <cellStyle name="Normal 11 3 2 3 4 5" xfId="16134"/>
    <cellStyle name="Normal 11 3 2 3 5" xfId="4669"/>
    <cellStyle name="Normal 11 3 2 3 5 2" xfId="16135"/>
    <cellStyle name="Normal 11 3 2 3 5 3" xfId="16136"/>
    <cellStyle name="Normal 11 3 2 3 6" xfId="16137"/>
    <cellStyle name="Normal 11 3 2 3 7" xfId="16138"/>
    <cellStyle name="Normal 11 3 2 3 8" xfId="16139"/>
    <cellStyle name="Normal 11 3 2 3 9" xfId="32705"/>
    <cellStyle name="Normal 11 3 2 4" xfId="885"/>
    <cellStyle name="Normal 11 3 2 4 2" xfId="3070"/>
    <cellStyle name="Normal 11 3 2 4 2 2" xfId="4670"/>
    <cellStyle name="Normal 11 3 2 4 2 2 2" xfId="16140"/>
    <cellStyle name="Normal 11 3 2 4 2 2 3" xfId="16141"/>
    <cellStyle name="Normal 11 3 2 4 2 3" xfId="16142"/>
    <cellStyle name="Normal 11 3 2 4 2 4" xfId="16143"/>
    <cellStyle name="Normal 11 3 2 4 2 5" xfId="16144"/>
    <cellStyle name="Normal 11 3 2 4 2 6" xfId="33564"/>
    <cellStyle name="Normal 11 3 2 4 3" xfId="1906"/>
    <cellStyle name="Normal 11 3 2 4 3 2" xfId="4671"/>
    <cellStyle name="Normal 11 3 2 4 3 2 2" xfId="16145"/>
    <cellStyle name="Normal 11 3 2 4 3 2 3" xfId="16146"/>
    <cellStyle name="Normal 11 3 2 4 3 3" xfId="16147"/>
    <cellStyle name="Normal 11 3 2 4 3 4" xfId="16148"/>
    <cellStyle name="Normal 11 3 2 4 3 5" xfId="16149"/>
    <cellStyle name="Normal 11 3 2 4 4" xfId="4672"/>
    <cellStyle name="Normal 11 3 2 4 4 2" xfId="16150"/>
    <cellStyle name="Normal 11 3 2 4 4 3" xfId="16151"/>
    <cellStyle name="Normal 11 3 2 4 5" xfId="16152"/>
    <cellStyle name="Normal 11 3 2 4 6" xfId="16153"/>
    <cellStyle name="Normal 11 3 2 4 7" xfId="16154"/>
    <cellStyle name="Normal 11 3 2 4 8" xfId="33076"/>
    <cellStyle name="Normal 11 3 2 5" xfId="2523"/>
    <cellStyle name="Normal 11 3 2 5 2" xfId="4673"/>
    <cellStyle name="Normal 11 3 2 5 2 2" xfId="16155"/>
    <cellStyle name="Normal 11 3 2 5 2 3" xfId="16156"/>
    <cellStyle name="Normal 11 3 2 5 2 4" xfId="16157"/>
    <cellStyle name="Normal 11 3 2 5 3" xfId="16158"/>
    <cellStyle name="Normal 11 3 2 5 4" xfId="16159"/>
    <cellStyle name="Normal 11 3 2 5 5" xfId="16160"/>
    <cellStyle name="Normal 11 3 2 5 6" xfId="33557"/>
    <cellStyle name="Normal 11 3 2 6" xfId="1378"/>
    <cellStyle name="Normal 11 3 2 6 2" xfId="4674"/>
    <cellStyle name="Normal 11 3 2 6 2 2" xfId="16161"/>
    <cellStyle name="Normal 11 3 2 6 2 3" xfId="16162"/>
    <cellStyle name="Normal 11 3 2 6 3" xfId="16163"/>
    <cellStyle name="Normal 11 3 2 6 4" xfId="16164"/>
    <cellStyle name="Normal 11 3 2 6 5" xfId="16165"/>
    <cellStyle name="Normal 11 3 2 7" xfId="4675"/>
    <cellStyle name="Normal 11 3 2 7 2" xfId="16166"/>
    <cellStyle name="Normal 11 3 2 7 3" xfId="16167"/>
    <cellStyle name="Normal 11 3 2 8" xfId="16168"/>
    <cellStyle name="Normal 11 3 2 9" xfId="16169"/>
    <cellStyle name="Normal 11 3 3" xfId="201"/>
    <cellStyle name="Normal 11 3 3 10" xfId="32505"/>
    <cellStyle name="Normal 11 3 3 2" xfId="202"/>
    <cellStyle name="Normal 11 3 3 2 2" xfId="886"/>
    <cellStyle name="Normal 11 3 3 2 2 2" xfId="3369"/>
    <cellStyle name="Normal 11 3 3 2 2 2 2" xfId="4676"/>
    <cellStyle name="Normal 11 3 3 2 2 2 2 2" xfId="16170"/>
    <cellStyle name="Normal 11 3 3 2 2 2 2 3" xfId="16171"/>
    <cellStyle name="Normal 11 3 3 2 2 2 3" xfId="16172"/>
    <cellStyle name="Normal 11 3 3 2 2 2 4" xfId="16173"/>
    <cellStyle name="Normal 11 3 3 2 2 2 5" xfId="16174"/>
    <cellStyle name="Normal 11 3 3 2 2 2 6" xfId="33567"/>
    <cellStyle name="Normal 11 3 3 2 2 3" xfId="2125"/>
    <cellStyle name="Normal 11 3 3 2 2 3 2" xfId="4677"/>
    <cellStyle name="Normal 11 3 3 2 2 3 2 2" xfId="16175"/>
    <cellStyle name="Normal 11 3 3 2 2 3 2 3" xfId="16176"/>
    <cellStyle name="Normal 11 3 3 2 2 3 3" xfId="16177"/>
    <cellStyle name="Normal 11 3 3 2 2 3 4" xfId="16178"/>
    <cellStyle name="Normal 11 3 3 2 2 3 5" xfId="16179"/>
    <cellStyle name="Normal 11 3 3 2 2 4" xfId="4678"/>
    <cellStyle name="Normal 11 3 3 2 2 4 2" xfId="16180"/>
    <cellStyle name="Normal 11 3 3 2 2 4 3" xfId="16181"/>
    <cellStyle name="Normal 11 3 3 2 2 5" xfId="16182"/>
    <cellStyle name="Normal 11 3 3 2 2 6" xfId="16183"/>
    <cellStyle name="Normal 11 3 3 2 2 7" xfId="16184"/>
    <cellStyle name="Normal 11 3 3 2 2 8" xfId="33081"/>
    <cellStyle name="Normal 11 3 3 2 3" xfId="2821"/>
    <cellStyle name="Normal 11 3 3 2 3 2" xfId="4679"/>
    <cellStyle name="Normal 11 3 3 2 3 2 2" xfId="16185"/>
    <cellStyle name="Normal 11 3 3 2 3 2 3" xfId="16186"/>
    <cellStyle name="Normal 11 3 3 2 3 2 4" xfId="16187"/>
    <cellStyle name="Normal 11 3 3 2 3 3" xfId="16188"/>
    <cellStyle name="Normal 11 3 3 2 3 4" xfId="16189"/>
    <cellStyle name="Normal 11 3 3 2 3 5" xfId="16190"/>
    <cellStyle name="Normal 11 3 3 2 3 6" xfId="33566"/>
    <cellStyle name="Normal 11 3 3 2 4" xfId="1677"/>
    <cellStyle name="Normal 11 3 3 2 4 2" xfId="4680"/>
    <cellStyle name="Normal 11 3 3 2 4 2 2" xfId="16191"/>
    <cellStyle name="Normal 11 3 3 2 4 2 3" xfId="16192"/>
    <cellStyle name="Normal 11 3 3 2 4 3" xfId="16193"/>
    <cellStyle name="Normal 11 3 3 2 4 4" xfId="16194"/>
    <cellStyle name="Normal 11 3 3 2 4 5" xfId="16195"/>
    <cellStyle name="Normal 11 3 3 2 5" xfId="4681"/>
    <cellStyle name="Normal 11 3 3 2 5 2" xfId="16196"/>
    <cellStyle name="Normal 11 3 3 2 5 3" xfId="16197"/>
    <cellStyle name="Normal 11 3 3 2 6" xfId="16198"/>
    <cellStyle name="Normal 11 3 3 2 7" xfId="16199"/>
    <cellStyle name="Normal 11 3 3 2 8" xfId="16200"/>
    <cellStyle name="Normal 11 3 3 2 9" xfId="32786"/>
    <cellStyle name="Normal 11 3 3 3" xfId="887"/>
    <cellStyle name="Normal 11 3 3 3 2" xfId="3161"/>
    <cellStyle name="Normal 11 3 3 3 2 2" xfId="4682"/>
    <cellStyle name="Normal 11 3 3 3 2 2 2" xfId="16201"/>
    <cellStyle name="Normal 11 3 3 3 2 2 3" xfId="16202"/>
    <cellStyle name="Normal 11 3 3 3 2 3" xfId="16203"/>
    <cellStyle name="Normal 11 3 3 3 2 4" xfId="16204"/>
    <cellStyle name="Normal 11 3 3 3 2 5" xfId="16205"/>
    <cellStyle name="Normal 11 3 3 3 2 6" xfId="33568"/>
    <cellStyle name="Normal 11 3 3 3 3" xfId="1975"/>
    <cellStyle name="Normal 11 3 3 3 3 2" xfId="4683"/>
    <cellStyle name="Normal 11 3 3 3 3 2 2" xfId="16206"/>
    <cellStyle name="Normal 11 3 3 3 3 2 3" xfId="16207"/>
    <cellStyle name="Normal 11 3 3 3 3 3" xfId="16208"/>
    <cellStyle name="Normal 11 3 3 3 3 4" xfId="16209"/>
    <cellStyle name="Normal 11 3 3 3 3 5" xfId="16210"/>
    <cellStyle name="Normal 11 3 3 3 4" xfId="4684"/>
    <cellStyle name="Normal 11 3 3 3 4 2" xfId="16211"/>
    <cellStyle name="Normal 11 3 3 3 4 3" xfId="16212"/>
    <cellStyle name="Normal 11 3 3 3 5" xfId="16213"/>
    <cellStyle name="Normal 11 3 3 3 6" xfId="16214"/>
    <cellStyle name="Normal 11 3 3 3 7" xfId="16215"/>
    <cellStyle name="Normal 11 3 3 3 8" xfId="33080"/>
    <cellStyle name="Normal 11 3 3 4" xfId="2614"/>
    <cellStyle name="Normal 11 3 3 4 2" xfId="4685"/>
    <cellStyle name="Normal 11 3 3 4 2 2" xfId="16216"/>
    <cellStyle name="Normal 11 3 3 4 2 3" xfId="16217"/>
    <cellStyle name="Normal 11 3 3 4 2 4" xfId="16218"/>
    <cellStyle name="Normal 11 3 3 4 3" xfId="16219"/>
    <cellStyle name="Normal 11 3 3 4 4" xfId="16220"/>
    <cellStyle name="Normal 11 3 3 4 5" xfId="16221"/>
    <cellStyle name="Normal 11 3 3 4 6" xfId="33565"/>
    <cellStyle name="Normal 11 3 3 5" xfId="1469"/>
    <cellStyle name="Normal 11 3 3 5 2" xfId="4686"/>
    <cellStyle name="Normal 11 3 3 5 2 2" xfId="16222"/>
    <cellStyle name="Normal 11 3 3 5 2 3" xfId="16223"/>
    <cellStyle name="Normal 11 3 3 5 3" xfId="16224"/>
    <cellStyle name="Normal 11 3 3 5 4" xfId="16225"/>
    <cellStyle name="Normal 11 3 3 5 5" xfId="16226"/>
    <cellStyle name="Normal 11 3 3 6" xfId="4687"/>
    <cellStyle name="Normal 11 3 3 6 2" xfId="16227"/>
    <cellStyle name="Normal 11 3 3 6 3" xfId="16228"/>
    <cellStyle name="Normal 11 3 3 7" xfId="16229"/>
    <cellStyle name="Normal 11 3 3 8" xfId="16230"/>
    <cellStyle name="Normal 11 3 3 9" xfId="16231"/>
    <cellStyle name="Normal 11 3 4" xfId="203"/>
    <cellStyle name="Normal 11 3 4 2" xfId="888"/>
    <cellStyle name="Normal 11 3 4 2 2" xfId="3370"/>
    <cellStyle name="Normal 11 3 4 2 2 2" xfId="4688"/>
    <cellStyle name="Normal 11 3 4 2 2 2 2" xfId="16232"/>
    <cellStyle name="Normal 11 3 4 2 2 2 3" xfId="16233"/>
    <cellStyle name="Normal 11 3 4 2 2 3" xfId="16234"/>
    <cellStyle name="Normal 11 3 4 2 2 4" xfId="16235"/>
    <cellStyle name="Normal 11 3 4 2 2 5" xfId="16236"/>
    <cellStyle name="Normal 11 3 4 2 2 6" xfId="33570"/>
    <cellStyle name="Normal 11 3 4 2 3" xfId="2126"/>
    <cellStyle name="Normal 11 3 4 2 3 2" xfId="4689"/>
    <cellStyle name="Normal 11 3 4 2 3 2 2" xfId="16237"/>
    <cellStyle name="Normal 11 3 4 2 3 2 3" xfId="16238"/>
    <cellStyle name="Normal 11 3 4 2 3 3" xfId="16239"/>
    <cellStyle name="Normal 11 3 4 2 3 4" xfId="16240"/>
    <cellStyle name="Normal 11 3 4 2 3 5" xfId="16241"/>
    <cellStyle name="Normal 11 3 4 2 4" xfId="4690"/>
    <cellStyle name="Normal 11 3 4 2 4 2" xfId="16242"/>
    <cellStyle name="Normal 11 3 4 2 4 3" xfId="16243"/>
    <cellStyle name="Normal 11 3 4 2 5" xfId="16244"/>
    <cellStyle name="Normal 11 3 4 2 6" xfId="16245"/>
    <cellStyle name="Normal 11 3 4 2 7" xfId="16246"/>
    <cellStyle name="Normal 11 3 4 2 8" xfId="33082"/>
    <cellStyle name="Normal 11 3 4 3" xfId="2822"/>
    <cellStyle name="Normal 11 3 4 3 2" xfId="4691"/>
    <cellStyle name="Normal 11 3 4 3 2 2" xfId="16247"/>
    <cellStyle name="Normal 11 3 4 3 2 3" xfId="16248"/>
    <cellStyle name="Normal 11 3 4 3 2 4" xfId="16249"/>
    <cellStyle name="Normal 11 3 4 3 3" xfId="16250"/>
    <cellStyle name="Normal 11 3 4 3 4" xfId="16251"/>
    <cellStyle name="Normal 11 3 4 3 5" xfId="16252"/>
    <cellStyle name="Normal 11 3 4 3 6" xfId="33569"/>
    <cellStyle name="Normal 11 3 4 4" xfId="1678"/>
    <cellStyle name="Normal 11 3 4 4 2" xfId="4692"/>
    <cellStyle name="Normal 11 3 4 4 2 2" xfId="16253"/>
    <cellStyle name="Normal 11 3 4 4 2 3" xfId="16254"/>
    <cellStyle name="Normal 11 3 4 4 3" xfId="16255"/>
    <cellStyle name="Normal 11 3 4 4 4" xfId="16256"/>
    <cellStyle name="Normal 11 3 4 4 5" xfId="16257"/>
    <cellStyle name="Normal 11 3 4 5" xfId="4693"/>
    <cellStyle name="Normal 11 3 4 5 2" xfId="16258"/>
    <cellStyle name="Normal 11 3 4 5 3" xfId="16259"/>
    <cellStyle name="Normal 11 3 4 6" xfId="16260"/>
    <cellStyle name="Normal 11 3 4 7" xfId="16261"/>
    <cellStyle name="Normal 11 3 4 8" xfId="16262"/>
    <cellStyle name="Normal 11 3 4 9" xfId="32704"/>
    <cellStyle name="Normal 11 3 5" xfId="889"/>
    <cellStyle name="Normal 11 3 5 2" xfId="3069"/>
    <cellStyle name="Normal 11 3 5 2 2" xfId="4694"/>
    <cellStyle name="Normal 11 3 5 2 2 2" xfId="16263"/>
    <cellStyle name="Normal 11 3 5 2 2 3" xfId="16264"/>
    <cellStyle name="Normal 11 3 5 2 3" xfId="16265"/>
    <cellStyle name="Normal 11 3 5 2 4" xfId="16266"/>
    <cellStyle name="Normal 11 3 5 2 5" xfId="16267"/>
    <cellStyle name="Normal 11 3 5 2 6" xfId="33571"/>
    <cellStyle name="Normal 11 3 5 3" xfId="1905"/>
    <cellStyle name="Normal 11 3 5 3 2" xfId="4695"/>
    <cellStyle name="Normal 11 3 5 3 2 2" xfId="16268"/>
    <cellStyle name="Normal 11 3 5 3 2 3" xfId="16269"/>
    <cellStyle name="Normal 11 3 5 3 3" xfId="16270"/>
    <cellStyle name="Normal 11 3 5 3 4" xfId="16271"/>
    <cellStyle name="Normal 11 3 5 3 5" xfId="16272"/>
    <cellStyle name="Normal 11 3 5 4" xfId="4696"/>
    <cellStyle name="Normal 11 3 5 4 2" xfId="16273"/>
    <cellStyle name="Normal 11 3 5 4 3" xfId="16274"/>
    <cellStyle name="Normal 11 3 5 5" xfId="16275"/>
    <cellStyle name="Normal 11 3 5 6" xfId="16276"/>
    <cellStyle name="Normal 11 3 5 7" xfId="16277"/>
    <cellStyle name="Normal 11 3 5 8" xfId="33075"/>
    <cellStyle name="Normal 11 3 6" xfId="2522"/>
    <cellStyle name="Normal 11 3 6 2" xfId="4697"/>
    <cellStyle name="Normal 11 3 6 2 2" xfId="16278"/>
    <cellStyle name="Normal 11 3 6 2 3" xfId="16279"/>
    <cellStyle name="Normal 11 3 6 2 4" xfId="16280"/>
    <cellStyle name="Normal 11 3 6 3" xfId="16281"/>
    <cellStyle name="Normal 11 3 6 4" xfId="16282"/>
    <cellStyle name="Normal 11 3 6 5" xfId="16283"/>
    <cellStyle name="Normal 11 3 6 6" xfId="33556"/>
    <cellStyle name="Normal 11 3 7" xfId="1377"/>
    <cellStyle name="Normal 11 3 7 2" xfId="4698"/>
    <cellStyle name="Normal 11 3 7 2 2" xfId="16284"/>
    <cellStyle name="Normal 11 3 7 2 3" xfId="16285"/>
    <cellStyle name="Normal 11 3 7 3" xfId="16286"/>
    <cellStyle name="Normal 11 3 7 4" xfId="16287"/>
    <cellStyle name="Normal 11 3 7 5" xfId="16288"/>
    <cellStyle name="Normal 11 3 8" xfId="4699"/>
    <cellStyle name="Normal 11 3 8 2" xfId="16289"/>
    <cellStyle name="Normal 11 3 8 3" xfId="16290"/>
    <cellStyle name="Normal 11 3 9" xfId="16291"/>
    <cellStyle name="Normal 11 4" xfId="204"/>
    <cellStyle name="Normal 11 4 10" xfId="16292"/>
    <cellStyle name="Normal 11 4 11" xfId="32506"/>
    <cellStyle name="Normal 11 4 2" xfId="205"/>
    <cellStyle name="Normal 11 4 2 10" xfId="32507"/>
    <cellStyle name="Normal 11 4 2 2" xfId="206"/>
    <cellStyle name="Normal 11 4 2 2 2" xfId="890"/>
    <cellStyle name="Normal 11 4 2 2 2 2" xfId="3371"/>
    <cellStyle name="Normal 11 4 2 2 2 2 2" xfId="4700"/>
    <cellStyle name="Normal 11 4 2 2 2 2 2 2" xfId="16293"/>
    <cellStyle name="Normal 11 4 2 2 2 2 2 3" xfId="16294"/>
    <cellStyle name="Normal 11 4 2 2 2 2 3" xfId="16295"/>
    <cellStyle name="Normal 11 4 2 2 2 2 4" xfId="16296"/>
    <cellStyle name="Normal 11 4 2 2 2 2 5" xfId="16297"/>
    <cellStyle name="Normal 11 4 2 2 2 2 6" xfId="33575"/>
    <cellStyle name="Normal 11 4 2 2 2 3" xfId="2127"/>
    <cellStyle name="Normal 11 4 2 2 2 3 2" xfId="4701"/>
    <cellStyle name="Normal 11 4 2 2 2 3 2 2" xfId="16298"/>
    <cellStyle name="Normal 11 4 2 2 2 3 2 3" xfId="16299"/>
    <cellStyle name="Normal 11 4 2 2 2 3 3" xfId="16300"/>
    <cellStyle name="Normal 11 4 2 2 2 3 4" xfId="16301"/>
    <cellStyle name="Normal 11 4 2 2 2 3 5" xfId="16302"/>
    <cellStyle name="Normal 11 4 2 2 2 4" xfId="4702"/>
    <cellStyle name="Normal 11 4 2 2 2 4 2" xfId="16303"/>
    <cellStyle name="Normal 11 4 2 2 2 4 3" xfId="16304"/>
    <cellStyle name="Normal 11 4 2 2 2 5" xfId="16305"/>
    <cellStyle name="Normal 11 4 2 2 2 6" xfId="16306"/>
    <cellStyle name="Normal 11 4 2 2 2 7" xfId="16307"/>
    <cellStyle name="Normal 11 4 2 2 2 8" xfId="33085"/>
    <cellStyle name="Normal 11 4 2 2 3" xfId="2823"/>
    <cellStyle name="Normal 11 4 2 2 3 2" xfId="4703"/>
    <cellStyle name="Normal 11 4 2 2 3 2 2" xfId="16308"/>
    <cellStyle name="Normal 11 4 2 2 3 2 3" xfId="16309"/>
    <cellStyle name="Normal 11 4 2 2 3 2 4" xfId="16310"/>
    <cellStyle name="Normal 11 4 2 2 3 3" xfId="16311"/>
    <cellStyle name="Normal 11 4 2 2 3 4" xfId="16312"/>
    <cellStyle name="Normal 11 4 2 2 3 5" xfId="16313"/>
    <cellStyle name="Normal 11 4 2 2 3 6" xfId="33574"/>
    <cellStyle name="Normal 11 4 2 2 4" xfId="1679"/>
    <cellStyle name="Normal 11 4 2 2 4 2" xfId="4704"/>
    <cellStyle name="Normal 11 4 2 2 4 2 2" xfId="16314"/>
    <cellStyle name="Normal 11 4 2 2 4 2 3" xfId="16315"/>
    <cellStyle name="Normal 11 4 2 2 4 3" xfId="16316"/>
    <cellStyle name="Normal 11 4 2 2 4 4" xfId="16317"/>
    <cellStyle name="Normal 11 4 2 2 4 5" xfId="16318"/>
    <cellStyle name="Normal 11 4 2 2 5" xfId="4705"/>
    <cellStyle name="Normal 11 4 2 2 5 2" xfId="16319"/>
    <cellStyle name="Normal 11 4 2 2 5 3" xfId="16320"/>
    <cellStyle name="Normal 11 4 2 2 6" xfId="16321"/>
    <cellStyle name="Normal 11 4 2 2 7" xfId="16322"/>
    <cellStyle name="Normal 11 4 2 2 8" xfId="16323"/>
    <cellStyle name="Normal 11 4 2 2 9" xfId="32787"/>
    <cellStyle name="Normal 11 4 2 3" xfId="891"/>
    <cellStyle name="Normal 11 4 2 3 2" xfId="3162"/>
    <cellStyle name="Normal 11 4 2 3 2 2" xfId="4706"/>
    <cellStyle name="Normal 11 4 2 3 2 2 2" xfId="16324"/>
    <cellStyle name="Normal 11 4 2 3 2 2 3" xfId="16325"/>
    <cellStyle name="Normal 11 4 2 3 2 3" xfId="16326"/>
    <cellStyle name="Normal 11 4 2 3 2 4" xfId="16327"/>
    <cellStyle name="Normal 11 4 2 3 2 5" xfId="16328"/>
    <cellStyle name="Normal 11 4 2 3 2 6" xfId="33576"/>
    <cellStyle name="Normal 11 4 2 3 3" xfId="1976"/>
    <cellStyle name="Normal 11 4 2 3 3 2" xfId="4707"/>
    <cellStyle name="Normal 11 4 2 3 3 2 2" xfId="16329"/>
    <cellStyle name="Normal 11 4 2 3 3 2 3" xfId="16330"/>
    <cellStyle name="Normal 11 4 2 3 3 3" xfId="16331"/>
    <cellStyle name="Normal 11 4 2 3 3 4" xfId="16332"/>
    <cellStyle name="Normal 11 4 2 3 3 5" xfId="16333"/>
    <cellStyle name="Normal 11 4 2 3 4" xfId="4708"/>
    <cellStyle name="Normal 11 4 2 3 4 2" xfId="16334"/>
    <cellStyle name="Normal 11 4 2 3 4 3" xfId="16335"/>
    <cellStyle name="Normal 11 4 2 3 5" xfId="16336"/>
    <cellStyle name="Normal 11 4 2 3 6" xfId="16337"/>
    <cellStyle name="Normal 11 4 2 3 7" xfId="16338"/>
    <cellStyle name="Normal 11 4 2 3 8" xfId="33084"/>
    <cellStyle name="Normal 11 4 2 4" xfId="2615"/>
    <cellStyle name="Normal 11 4 2 4 2" xfId="4709"/>
    <cellStyle name="Normal 11 4 2 4 2 2" xfId="16339"/>
    <cellStyle name="Normal 11 4 2 4 2 3" xfId="16340"/>
    <cellStyle name="Normal 11 4 2 4 2 4" xfId="16341"/>
    <cellStyle name="Normal 11 4 2 4 3" xfId="16342"/>
    <cellStyle name="Normal 11 4 2 4 4" xfId="16343"/>
    <cellStyle name="Normal 11 4 2 4 5" xfId="16344"/>
    <cellStyle name="Normal 11 4 2 4 6" xfId="33573"/>
    <cellStyle name="Normal 11 4 2 5" xfId="1470"/>
    <cellStyle name="Normal 11 4 2 5 2" xfId="4710"/>
    <cellStyle name="Normal 11 4 2 5 2 2" xfId="16345"/>
    <cellStyle name="Normal 11 4 2 5 2 3" xfId="16346"/>
    <cellStyle name="Normal 11 4 2 5 3" xfId="16347"/>
    <cellStyle name="Normal 11 4 2 5 4" xfId="16348"/>
    <cellStyle name="Normal 11 4 2 5 5" xfId="16349"/>
    <cellStyle name="Normal 11 4 2 6" xfId="4711"/>
    <cellStyle name="Normal 11 4 2 6 2" xfId="16350"/>
    <cellStyle name="Normal 11 4 2 6 3" xfId="16351"/>
    <cellStyle name="Normal 11 4 2 7" xfId="16352"/>
    <cellStyle name="Normal 11 4 2 8" xfId="16353"/>
    <cellStyle name="Normal 11 4 2 9" xfId="16354"/>
    <cellStyle name="Normal 11 4 3" xfId="207"/>
    <cellStyle name="Normal 11 4 3 2" xfId="892"/>
    <cellStyle name="Normal 11 4 3 2 2" xfId="3372"/>
    <cellStyle name="Normal 11 4 3 2 2 2" xfId="4712"/>
    <cellStyle name="Normal 11 4 3 2 2 2 2" xfId="16355"/>
    <cellStyle name="Normal 11 4 3 2 2 2 3" xfId="16356"/>
    <cellStyle name="Normal 11 4 3 2 2 3" xfId="16357"/>
    <cellStyle name="Normal 11 4 3 2 2 4" xfId="16358"/>
    <cellStyle name="Normal 11 4 3 2 2 5" xfId="16359"/>
    <cellStyle name="Normal 11 4 3 2 2 6" xfId="33578"/>
    <cellStyle name="Normal 11 4 3 2 3" xfId="2128"/>
    <cellStyle name="Normal 11 4 3 2 3 2" xfId="4713"/>
    <cellStyle name="Normal 11 4 3 2 3 2 2" xfId="16360"/>
    <cellStyle name="Normal 11 4 3 2 3 2 3" xfId="16361"/>
    <cellStyle name="Normal 11 4 3 2 3 3" xfId="16362"/>
    <cellStyle name="Normal 11 4 3 2 3 4" xfId="16363"/>
    <cellStyle name="Normal 11 4 3 2 3 5" xfId="16364"/>
    <cellStyle name="Normal 11 4 3 2 4" xfId="4714"/>
    <cellStyle name="Normal 11 4 3 2 4 2" xfId="16365"/>
    <cellStyle name="Normal 11 4 3 2 4 3" xfId="16366"/>
    <cellStyle name="Normal 11 4 3 2 5" xfId="16367"/>
    <cellStyle name="Normal 11 4 3 2 6" xfId="16368"/>
    <cellStyle name="Normal 11 4 3 2 7" xfId="16369"/>
    <cellStyle name="Normal 11 4 3 2 8" xfId="33086"/>
    <cellStyle name="Normal 11 4 3 3" xfId="2824"/>
    <cellStyle name="Normal 11 4 3 3 2" xfId="4715"/>
    <cellStyle name="Normal 11 4 3 3 2 2" xfId="16370"/>
    <cellStyle name="Normal 11 4 3 3 2 3" xfId="16371"/>
    <cellStyle name="Normal 11 4 3 3 2 4" xfId="16372"/>
    <cellStyle name="Normal 11 4 3 3 3" xfId="16373"/>
    <cellStyle name="Normal 11 4 3 3 4" xfId="16374"/>
    <cellStyle name="Normal 11 4 3 3 5" xfId="16375"/>
    <cellStyle name="Normal 11 4 3 3 6" xfId="33577"/>
    <cellStyle name="Normal 11 4 3 4" xfId="1680"/>
    <cellStyle name="Normal 11 4 3 4 2" xfId="4716"/>
    <cellStyle name="Normal 11 4 3 4 2 2" xfId="16376"/>
    <cellStyle name="Normal 11 4 3 4 2 3" xfId="16377"/>
    <cellStyle name="Normal 11 4 3 4 3" xfId="16378"/>
    <cellStyle name="Normal 11 4 3 4 4" xfId="16379"/>
    <cellStyle name="Normal 11 4 3 4 5" xfId="16380"/>
    <cellStyle name="Normal 11 4 3 5" xfId="4717"/>
    <cellStyle name="Normal 11 4 3 5 2" xfId="16381"/>
    <cellStyle name="Normal 11 4 3 5 3" xfId="16382"/>
    <cellStyle name="Normal 11 4 3 6" xfId="16383"/>
    <cellStyle name="Normal 11 4 3 7" xfId="16384"/>
    <cellStyle name="Normal 11 4 3 8" xfId="16385"/>
    <cellStyle name="Normal 11 4 3 9" xfId="32706"/>
    <cellStyle name="Normal 11 4 4" xfId="893"/>
    <cellStyle name="Normal 11 4 4 2" xfId="3071"/>
    <cellStyle name="Normal 11 4 4 2 2" xfId="4718"/>
    <cellStyle name="Normal 11 4 4 2 2 2" xfId="16386"/>
    <cellStyle name="Normal 11 4 4 2 2 3" xfId="16387"/>
    <cellStyle name="Normal 11 4 4 2 3" xfId="16388"/>
    <cellStyle name="Normal 11 4 4 2 4" xfId="16389"/>
    <cellStyle name="Normal 11 4 4 2 5" xfId="16390"/>
    <cellStyle name="Normal 11 4 4 2 6" xfId="33579"/>
    <cellStyle name="Normal 11 4 4 3" xfId="1907"/>
    <cellStyle name="Normal 11 4 4 3 2" xfId="4719"/>
    <cellStyle name="Normal 11 4 4 3 2 2" xfId="16391"/>
    <cellStyle name="Normal 11 4 4 3 2 3" xfId="16392"/>
    <cellStyle name="Normal 11 4 4 3 3" xfId="16393"/>
    <cellStyle name="Normal 11 4 4 3 4" xfId="16394"/>
    <cellStyle name="Normal 11 4 4 3 5" xfId="16395"/>
    <cellStyle name="Normal 11 4 4 4" xfId="4720"/>
    <cellStyle name="Normal 11 4 4 4 2" xfId="16396"/>
    <cellStyle name="Normal 11 4 4 4 3" xfId="16397"/>
    <cellStyle name="Normal 11 4 4 5" xfId="16398"/>
    <cellStyle name="Normal 11 4 4 6" xfId="16399"/>
    <cellStyle name="Normal 11 4 4 7" xfId="16400"/>
    <cellStyle name="Normal 11 4 4 8" xfId="33083"/>
    <cellStyle name="Normal 11 4 5" xfId="2524"/>
    <cellStyle name="Normal 11 4 5 2" xfId="4721"/>
    <cellStyle name="Normal 11 4 5 2 2" xfId="16401"/>
    <cellStyle name="Normal 11 4 5 2 3" xfId="16402"/>
    <cellStyle name="Normal 11 4 5 2 4" xfId="16403"/>
    <cellStyle name="Normal 11 4 5 3" xfId="16404"/>
    <cellStyle name="Normal 11 4 5 4" xfId="16405"/>
    <cellStyle name="Normal 11 4 5 5" xfId="16406"/>
    <cellStyle name="Normal 11 4 5 6" xfId="33572"/>
    <cellStyle name="Normal 11 4 6" xfId="1379"/>
    <cellStyle name="Normal 11 4 6 2" xfId="4722"/>
    <cellStyle name="Normal 11 4 6 2 2" xfId="16407"/>
    <cellStyle name="Normal 11 4 6 2 3" xfId="16408"/>
    <cellStyle name="Normal 11 4 6 3" xfId="16409"/>
    <cellStyle name="Normal 11 4 6 4" xfId="16410"/>
    <cellStyle name="Normal 11 4 6 5" xfId="16411"/>
    <cellStyle name="Normal 11 4 7" xfId="4723"/>
    <cellStyle name="Normal 11 4 7 2" xfId="16412"/>
    <cellStyle name="Normal 11 4 7 3" xfId="16413"/>
    <cellStyle name="Normal 11 4 8" xfId="16414"/>
    <cellStyle name="Normal 11 4 9" xfId="16415"/>
    <cellStyle name="Normal 11 5" xfId="208"/>
    <cellStyle name="Normal 11 5 10" xfId="32508"/>
    <cellStyle name="Normal 11 5 2" xfId="209"/>
    <cellStyle name="Normal 11 5 2 2" xfId="894"/>
    <cellStyle name="Normal 11 5 2 2 2" xfId="3373"/>
    <cellStyle name="Normal 11 5 2 2 2 2" xfId="4724"/>
    <cellStyle name="Normal 11 5 2 2 2 2 2" xfId="16416"/>
    <cellStyle name="Normal 11 5 2 2 2 2 3" xfId="16417"/>
    <cellStyle name="Normal 11 5 2 2 2 3" xfId="16418"/>
    <cellStyle name="Normal 11 5 2 2 2 4" xfId="16419"/>
    <cellStyle name="Normal 11 5 2 2 2 5" xfId="16420"/>
    <cellStyle name="Normal 11 5 2 2 2 6" xfId="33582"/>
    <cellStyle name="Normal 11 5 2 2 3" xfId="2129"/>
    <cellStyle name="Normal 11 5 2 2 3 2" xfId="4725"/>
    <cellStyle name="Normal 11 5 2 2 3 2 2" xfId="16421"/>
    <cellStyle name="Normal 11 5 2 2 3 2 3" xfId="16422"/>
    <cellStyle name="Normal 11 5 2 2 3 3" xfId="16423"/>
    <cellStyle name="Normal 11 5 2 2 3 4" xfId="16424"/>
    <cellStyle name="Normal 11 5 2 2 3 5" xfId="16425"/>
    <cellStyle name="Normal 11 5 2 2 4" xfId="4726"/>
    <cellStyle name="Normal 11 5 2 2 4 2" xfId="16426"/>
    <cellStyle name="Normal 11 5 2 2 4 3" xfId="16427"/>
    <cellStyle name="Normal 11 5 2 2 5" xfId="16428"/>
    <cellStyle name="Normal 11 5 2 2 6" xfId="16429"/>
    <cellStyle name="Normal 11 5 2 2 7" xfId="16430"/>
    <cellStyle name="Normal 11 5 2 2 8" xfId="33088"/>
    <cellStyle name="Normal 11 5 2 3" xfId="2825"/>
    <cellStyle name="Normal 11 5 2 3 2" xfId="4727"/>
    <cellStyle name="Normal 11 5 2 3 2 2" xfId="16431"/>
    <cellStyle name="Normal 11 5 2 3 2 3" xfId="16432"/>
    <cellStyle name="Normal 11 5 2 3 2 4" xfId="16433"/>
    <cellStyle name="Normal 11 5 2 3 3" xfId="16434"/>
    <cellStyle name="Normal 11 5 2 3 4" xfId="16435"/>
    <cellStyle name="Normal 11 5 2 3 5" xfId="16436"/>
    <cellStyle name="Normal 11 5 2 3 6" xfId="33581"/>
    <cellStyle name="Normal 11 5 2 4" xfId="1681"/>
    <cellStyle name="Normal 11 5 2 4 2" xfId="4728"/>
    <cellStyle name="Normal 11 5 2 4 2 2" xfId="16437"/>
    <cellStyle name="Normal 11 5 2 4 2 3" xfId="16438"/>
    <cellStyle name="Normal 11 5 2 4 3" xfId="16439"/>
    <cellStyle name="Normal 11 5 2 4 4" xfId="16440"/>
    <cellStyle name="Normal 11 5 2 4 5" xfId="16441"/>
    <cellStyle name="Normal 11 5 2 5" xfId="4729"/>
    <cellStyle name="Normal 11 5 2 5 2" xfId="16442"/>
    <cellStyle name="Normal 11 5 2 5 3" xfId="16443"/>
    <cellStyle name="Normal 11 5 2 6" xfId="16444"/>
    <cellStyle name="Normal 11 5 2 7" xfId="16445"/>
    <cellStyle name="Normal 11 5 2 8" xfId="16446"/>
    <cellStyle name="Normal 11 5 2 9" xfId="32788"/>
    <cellStyle name="Normal 11 5 3" xfId="895"/>
    <cellStyle name="Normal 11 5 3 2" xfId="3163"/>
    <cellStyle name="Normal 11 5 3 2 2" xfId="4730"/>
    <cellStyle name="Normal 11 5 3 2 2 2" xfId="16447"/>
    <cellStyle name="Normal 11 5 3 2 2 3" xfId="16448"/>
    <cellStyle name="Normal 11 5 3 2 3" xfId="16449"/>
    <cellStyle name="Normal 11 5 3 2 4" xfId="16450"/>
    <cellStyle name="Normal 11 5 3 2 5" xfId="16451"/>
    <cellStyle name="Normal 11 5 3 2 6" xfId="33583"/>
    <cellStyle name="Normal 11 5 3 3" xfId="1977"/>
    <cellStyle name="Normal 11 5 3 3 2" xfId="4731"/>
    <cellStyle name="Normal 11 5 3 3 2 2" xfId="16452"/>
    <cellStyle name="Normal 11 5 3 3 2 3" xfId="16453"/>
    <cellStyle name="Normal 11 5 3 3 3" xfId="16454"/>
    <cellStyle name="Normal 11 5 3 3 4" xfId="16455"/>
    <cellStyle name="Normal 11 5 3 3 5" xfId="16456"/>
    <cellStyle name="Normal 11 5 3 4" xfId="4732"/>
    <cellStyle name="Normal 11 5 3 4 2" xfId="16457"/>
    <cellStyle name="Normal 11 5 3 4 3" xfId="16458"/>
    <cellStyle name="Normal 11 5 3 5" xfId="16459"/>
    <cellStyle name="Normal 11 5 3 6" xfId="16460"/>
    <cellStyle name="Normal 11 5 3 7" xfId="16461"/>
    <cellStyle name="Normal 11 5 3 8" xfId="33087"/>
    <cellStyle name="Normal 11 5 4" xfId="2616"/>
    <cellStyle name="Normal 11 5 4 2" xfId="4733"/>
    <cellStyle name="Normal 11 5 4 2 2" xfId="16462"/>
    <cellStyle name="Normal 11 5 4 2 3" xfId="16463"/>
    <cellStyle name="Normal 11 5 4 2 4" xfId="16464"/>
    <cellStyle name="Normal 11 5 4 3" xfId="16465"/>
    <cellStyle name="Normal 11 5 4 4" xfId="16466"/>
    <cellStyle name="Normal 11 5 4 5" xfId="16467"/>
    <cellStyle name="Normal 11 5 4 6" xfId="33580"/>
    <cellStyle name="Normal 11 5 5" xfId="1471"/>
    <cellStyle name="Normal 11 5 5 2" xfId="4734"/>
    <cellStyle name="Normal 11 5 5 2 2" xfId="16468"/>
    <cellStyle name="Normal 11 5 5 2 3" xfId="16469"/>
    <cellStyle name="Normal 11 5 5 3" xfId="16470"/>
    <cellStyle name="Normal 11 5 5 4" xfId="16471"/>
    <cellStyle name="Normal 11 5 5 5" xfId="16472"/>
    <cellStyle name="Normal 11 5 6" xfId="4735"/>
    <cellStyle name="Normal 11 5 6 2" xfId="16473"/>
    <cellStyle name="Normal 11 5 6 3" xfId="16474"/>
    <cellStyle name="Normal 11 5 7" xfId="16475"/>
    <cellStyle name="Normal 11 5 8" xfId="16476"/>
    <cellStyle name="Normal 11 5 9" xfId="16477"/>
    <cellStyle name="Normal 11 6" xfId="210"/>
    <cellStyle name="Normal 11 6 2" xfId="896"/>
    <cellStyle name="Normal 11 6 2 2" xfId="3257"/>
    <cellStyle name="Normal 11 6 2 2 2" xfId="4736"/>
    <cellStyle name="Normal 11 6 2 2 2 2" xfId="16478"/>
    <cellStyle name="Normal 11 6 2 2 2 3" xfId="16479"/>
    <cellStyle name="Normal 11 6 2 2 3" xfId="16480"/>
    <cellStyle name="Normal 11 6 2 2 4" xfId="16481"/>
    <cellStyle name="Normal 11 6 2 2 5" xfId="16482"/>
    <cellStyle name="Normal 11 6 2 2 6" xfId="33585"/>
    <cellStyle name="Normal 11 6 2 3" xfId="2061"/>
    <cellStyle name="Normal 11 6 2 3 2" xfId="4737"/>
    <cellStyle name="Normal 11 6 2 3 2 2" xfId="16483"/>
    <cellStyle name="Normal 11 6 2 3 2 3" xfId="16484"/>
    <cellStyle name="Normal 11 6 2 3 3" xfId="16485"/>
    <cellStyle name="Normal 11 6 2 3 4" xfId="16486"/>
    <cellStyle name="Normal 11 6 2 3 5" xfId="16487"/>
    <cellStyle name="Normal 11 6 2 4" xfId="4738"/>
    <cellStyle name="Normal 11 6 2 4 2" xfId="16488"/>
    <cellStyle name="Normal 11 6 2 4 3" xfId="16489"/>
    <cellStyle name="Normal 11 6 2 5" xfId="16490"/>
    <cellStyle name="Normal 11 6 2 6" xfId="16491"/>
    <cellStyle name="Normal 11 6 2 7" xfId="16492"/>
    <cellStyle name="Normal 11 6 2 8" xfId="33089"/>
    <cellStyle name="Normal 11 6 3" xfId="2710"/>
    <cellStyle name="Normal 11 6 3 2" xfId="4739"/>
    <cellStyle name="Normal 11 6 3 2 2" xfId="16493"/>
    <cellStyle name="Normal 11 6 3 2 3" xfId="16494"/>
    <cellStyle name="Normal 11 6 3 2 4" xfId="16495"/>
    <cellStyle name="Normal 11 6 3 3" xfId="16496"/>
    <cellStyle name="Normal 11 6 3 4" xfId="16497"/>
    <cellStyle name="Normal 11 6 3 5" xfId="16498"/>
    <cellStyle name="Normal 11 6 3 6" xfId="33584"/>
    <cellStyle name="Normal 11 6 4" xfId="1565"/>
    <cellStyle name="Normal 11 6 4 2" xfId="4740"/>
    <cellStyle name="Normal 11 6 4 2 2" xfId="16499"/>
    <cellStyle name="Normal 11 6 4 2 3" xfId="16500"/>
    <cellStyle name="Normal 11 6 4 3" xfId="16501"/>
    <cellStyle name="Normal 11 6 4 4" xfId="16502"/>
    <cellStyle name="Normal 11 6 4 5" xfId="16503"/>
    <cellStyle name="Normal 11 6 5" xfId="4741"/>
    <cellStyle name="Normal 11 6 5 2" xfId="16504"/>
    <cellStyle name="Normal 11 6 5 3" xfId="16505"/>
    <cellStyle name="Normal 11 6 6" xfId="16506"/>
    <cellStyle name="Normal 11 6 7" xfId="16507"/>
    <cellStyle name="Normal 11 6 8" xfId="16508"/>
    <cellStyle name="Normal 11 6 9" xfId="32882"/>
    <cellStyle name="Normal 11 7" xfId="211"/>
    <cellStyle name="Normal 11 7 2" xfId="897"/>
    <cellStyle name="Normal 11 7 2 2" xfId="3374"/>
    <cellStyle name="Normal 11 7 2 2 2" xfId="4742"/>
    <cellStyle name="Normal 11 7 2 2 2 2" xfId="16509"/>
    <cellStyle name="Normal 11 7 2 2 2 3" xfId="16510"/>
    <cellStyle name="Normal 11 7 2 2 3" xfId="16511"/>
    <cellStyle name="Normal 11 7 2 2 4" xfId="16512"/>
    <cellStyle name="Normal 11 7 2 2 5" xfId="16513"/>
    <cellStyle name="Normal 11 7 2 2 6" xfId="33587"/>
    <cellStyle name="Normal 11 7 2 3" xfId="2130"/>
    <cellStyle name="Normal 11 7 2 3 2" xfId="4743"/>
    <cellStyle name="Normal 11 7 2 3 2 2" xfId="16514"/>
    <cellStyle name="Normal 11 7 2 3 2 3" xfId="16515"/>
    <cellStyle name="Normal 11 7 2 3 3" xfId="16516"/>
    <cellStyle name="Normal 11 7 2 3 4" xfId="16517"/>
    <cellStyle name="Normal 11 7 2 3 5" xfId="16518"/>
    <cellStyle name="Normal 11 7 2 4" xfId="4744"/>
    <cellStyle name="Normal 11 7 2 4 2" xfId="16519"/>
    <cellStyle name="Normal 11 7 2 4 3" xfId="16520"/>
    <cellStyle name="Normal 11 7 2 5" xfId="16521"/>
    <cellStyle name="Normal 11 7 2 6" xfId="16522"/>
    <cellStyle name="Normal 11 7 2 7" xfId="16523"/>
    <cellStyle name="Normal 11 7 2 8" xfId="33090"/>
    <cellStyle name="Normal 11 7 3" xfId="2826"/>
    <cellStyle name="Normal 11 7 3 2" xfId="4745"/>
    <cellStyle name="Normal 11 7 3 2 2" xfId="16524"/>
    <cellStyle name="Normal 11 7 3 2 3" xfId="16525"/>
    <cellStyle name="Normal 11 7 3 2 4" xfId="16526"/>
    <cellStyle name="Normal 11 7 3 3" xfId="16527"/>
    <cellStyle name="Normal 11 7 3 4" xfId="16528"/>
    <cellStyle name="Normal 11 7 3 5" xfId="16529"/>
    <cellStyle name="Normal 11 7 3 6" xfId="33586"/>
    <cellStyle name="Normal 11 7 4" xfId="1682"/>
    <cellStyle name="Normal 11 7 4 2" xfId="4746"/>
    <cellStyle name="Normal 11 7 4 2 2" xfId="16530"/>
    <cellStyle name="Normal 11 7 4 2 3" xfId="16531"/>
    <cellStyle name="Normal 11 7 4 3" xfId="16532"/>
    <cellStyle name="Normal 11 7 4 4" xfId="16533"/>
    <cellStyle name="Normal 11 7 4 5" xfId="16534"/>
    <cellStyle name="Normal 11 7 5" xfId="4747"/>
    <cellStyle name="Normal 11 7 5 2" xfId="16535"/>
    <cellStyle name="Normal 11 7 5 3" xfId="16536"/>
    <cellStyle name="Normal 11 7 6" xfId="16537"/>
    <cellStyle name="Normal 11 7 7" xfId="16538"/>
    <cellStyle name="Normal 11 7 8" xfId="16539"/>
    <cellStyle name="Normal 11 7 9" xfId="32688"/>
    <cellStyle name="Normal 11 8" xfId="898"/>
    <cellStyle name="Normal 11 8 2" xfId="3038"/>
    <cellStyle name="Normal 11 8 2 2" xfId="4748"/>
    <cellStyle name="Normal 11 8 2 2 2" xfId="16540"/>
    <cellStyle name="Normal 11 8 2 2 3" xfId="16541"/>
    <cellStyle name="Normal 11 8 2 3" xfId="16542"/>
    <cellStyle name="Normal 11 8 2 4" xfId="16543"/>
    <cellStyle name="Normal 11 8 2 5" xfId="16544"/>
    <cellStyle name="Normal 11 8 2 6" xfId="33588"/>
    <cellStyle name="Normal 11 8 3" xfId="1889"/>
    <cellStyle name="Normal 11 8 3 2" xfId="4749"/>
    <cellStyle name="Normal 11 8 3 2 2" xfId="16545"/>
    <cellStyle name="Normal 11 8 3 2 3" xfId="16546"/>
    <cellStyle name="Normal 11 8 3 3" xfId="16547"/>
    <cellStyle name="Normal 11 8 3 4" xfId="16548"/>
    <cellStyle name="Normal 11 8 3 5" xfId="16549"/>
    <cellStyle name="Normal 11 8 4" xfId="4750"/>
    <cellStyle name="Normal 11 8 4 2" xfId="16550"/>
    <cellStyle name="Normal 11 8 4 3" xfId="16551"/>
    <cellStyle name="Normal 11 8 5" xfId="16552"/>
    <cellStyle name="Normal 11 8 6" xfId="16553"/>
    <cellStyle name="Normal 11 8 7" xfId="16554"/>
    <cellStyle name="Normal 11 8 8" xfId="33066"/>
    <cellStyle name="Normal 11 9" xfId="2491"/>
    <cellStyle name="Normal 11 9 2" xfId="4751"/>
    <cellStyle name="Normal 11 9 2 2" xfId="16555"/>
    <cellStyle name="Normal 11 9 2 3" xfId="16556"/>
    <cellStyle name="Normal 11 9 2 4" xfId="16557"/>
    <cellStyle name="Normal 11 9 3" xfId="16558"/>
    <cellStyle name="Normal 11 9 4" xfId="16559"/>
    <cellStyle name="Normal 11 9 5" xfId="16560"/>
    <cellStyle name="Normal 11 9 6" xfId="33539"/>
    <cellStyle name="Normal 12" xfId="212"/>
    <cellStyle name="Normal 12 2" xfId="213"/>
    <cellStyle name="Normal 12 3" xfId="214"/>
    <cellStyle name="Normal 12 4" xfId="215"/>
    <cellStyle name="Normal 12 4 2" xfId="899"/>
    <cellStyle name="Normal 12 4 2 2" xfId="34744"/>
    <cellStyle name="Normal 12 4 3" xfId="34488"/>
    <cellStyle name="Normal 12 4 4" xfId="34556"/>
    <cellStyle name="Normal 12 5" xfId="900"/>
    <cellStyle name="Normal 12 6" xfId="32456"/>
    <cellStyle name="Normal 12 7" xfId="34456"/>
    <cellStyle name="Normal 13" xfId="216"/>
    <cellStyle name="Normal 13 2" xfId="217"/>
    <cellStyle name="Normal 13 3" xfId="218"/>
    <cellStyle name="Normal 13 3 2" xfId="901"/>
    <cellStyle name="Normal 13 3 2 2" xfId="3258"/>
    <cellStyle name="Normal 13 3 2 2 2" xfId="4752"/>
    <cellStyle name="Normal 13 3 2 2 2 2" xfId="16561"/>
    <cellStyle name="Normal 13 3 2 2 2 3" xfId="16562"/>
    <cellStyle name="Normal 13 3 2 2 3" xfId="16563"/>
    <cellStyle name="Normal 13 3 2 2 4" xfId="16564"/>
    <cellStyle name="Normal 13 3 2 2 5" xfId="16565"/>
    <cellStyle name="Normal 13 3 2 2 6" xfId="33590"/>
    <cellStyle name="Normal 13 3 2 3" xfId="2062"/>
    <cellStyle name="Normal 13 3 2 3 2" xfId="4753"/>
    <cellStyle name="Normal 13 3 2 3 2 2" xfId="16566"/>
    <cellStyle name="Normal 13 3 2 3 2 3" xfId="16567"/>
    <cellStyle name="Normal 13 3 2 3 3" xfId="16568"/>
    <cellStyle name="Normal 13 3 2 3 4" xfId="16569"/>
    <cellStyle name="Normal 13 3 2 3 5" xfId="16570"/>
    <cellStyle name="Normal 13 3 2 4" xfId="4754"/>
    <cellStyle name="Normal 13 3 2 4 2" xfId="16571"/>
    <cellStyle name="Normal 13 3 2 4 3" xfId="16572"/>
    <cellStyle name="Normal 13 3 2 5" xfId="16573"/>
    <cellStyle name="Normal 13 3 2 6" xfId="16574"/>
    <cellStyle name="Normal 13 3 2 7" xfId="16575"/>
    <cellStyle name="Normal 13 3 2 8" xfId="33091"/>
    <cellStyle name="Normal 13 3 3" xfId="2711"/>
    <cellStyle name="Normal 13 3 3 2" xfId="4755"/>
    <cellStyle name="Normal 13 3 3 2 2" xfId="16576"/>
    <cellStyle name="Normal 13 3 3 2 3" xfId="16577"/>
    <cellStyle name="Normal 13 3 3 2 4" xfId="16578"/>
    <cellStyle name="Normal 13 3 3 3" xfId="16579"/>
    <cellStyle name="Normal 13 3 3 4" xfId="16580"/>
    <cellStyle name="Normal 13 3 3 5" xfId="16581"/>
    <cellStyle name="Normal 13 3 3 6" xfId="33589"/>
    <cellStyle name="Normal 13 3 4" xfId="1566"/>
    <cellStyle name="Normal 13 3 4 2" xfId="4756"/>
    <cellStyle name="Normal 13 3 4 2 2" xfId="16582"/>
    <cellStyle name="Normal 13 3 4 2 3" xfId="16583"/>
    <cellStyle name="Normal 13 3 4 3" xfId="16584"/>
    <cellStyle name="Normal 13 3 4 4" xfId="16585"/>
    <cellStyle name="Normal 13 3 4 5" xfId="16586"/>
    <cellStyle name="Normal 13 3 5" xfId="4757"/>
    <cellStyle name="Normal 13 3 5 2" xfId="16587"/>
    <cellStyle name="Normal 13 3 5 3" xfId="16588"/>
    <cellStyle name="Normal 13 3 6" xfId="16589"/>
    <cellStyle name="Normal 13 3 7" xfId="16590"/>
    <cellStyle name="Normal 13 3 8" xfId="16591"/>
    <cellStyle name="Normal 13 3 9" xfId="32883"/>
    <cellStyle name="Normal 13 4" xfId="219"/>
    <cellStyle name="Normal 13 4 2" xfId="902"/>
    <cellStyle name="Normal 13 4 2 2" xfId="34745"/>
    <cellStyle name="Normal 13 4 3" xfId="34557"/>
    <cellStyle name="Normal 13 5" xfId="903"/>
    <cellStyle name="Normal 13 6" xfId="32457"/>
    <cellStyle name="Normal 14" xfId="220"/>
    <cellStyle name="Normal 14 2" xfId="221"/>
    <cellStyle name="Normal 14 3" xfId="222"/>
    <cellStyle name="Normal 14 3 2" xfId="904"/>
    <cellStyle name="Normal 14 3 2 2" xfId="34746"/>
    <cellStyle name="Normal 14 3 3" xfId="34558"/>
    <cellStyle name="Normal 14 4" xfId="905"/>
    <cellStyle name="Normal 14 5" xfId="34306"/>
    <cellStyle name="Normal 15" xfId="223"/>
    <cellStyle name="Normal 15 10" xfId="32509"/>
    <cellStyle name="Normal 15 11" xfId="34457"/>
    <cellStyle name="Normal 15 2" xfId="224"/>
    <cellStyle name="Normal 15 2 2" xfId="906"/>
    <cellStyle name="Normal 15 2 2 2" xfId="3375"/>
    <cellStyle name="Normal 15 2 2 2 2" xfId="4758"/>
    <cellStyle name="Normal 15 2 2 2 2 2" xfId="16592"/>
    <cellStyle name="Normal 15 2 2 2 2 3" xfId="16593"/>
    <cellStyle name="Normal 15 2 2 2 3" xfId="16594"/>
    <cellStyle name="Normal 15 2 2 2 4" xfId="16595"/>
    <cellStyle name="Normal 15 2 2 2 5" xfId="16596"/>
    <cellStyle name="Normal 15 2 2 2 6" xfId="33592"/>
    <cellStyle name="Normal 15 2 2 3" xfId="2131"/>
    <cellStyle name="Normal 15 2 2 3 2" xfId="4759"/>
    <cellStyle name="Normal 15 2 2 3 2 2" xfId="16597"/>
    <cellStyle name="Normal 15 2 2 3 2 3" xfId="16598"/>
    <cellStyle name="Normal 15 2 2 3 3" xfId="16599"/>
    <cellStyle name="Normal 15 2 2 3 4" xfId="16600"/>
    <cellStyle name="Normal 15 2 2 3 5" xfId="16601"/>
    <cellStyle name="Normal 15 2 2 4" xfId="4760"/>
    <cellStyle name="Normal 15 2 2 4 2" xfId="16602"/>
    <cellStyle name="Normal 15 2 2 4 3" xfId="16603"/>
    <cellStyle name="Normal 15 2 2 5" xfId="16604"/>
    <cellStyle name="Normal 15 2 2 6" xfId="16605"/>
    <cellStyle name="Normal 15 2 2 7" xfId="16606"/>
    <cellStyle name="Normal 15 2 2 8" xfId="33092"/>
    <cellStyle name="Normal 15 2 3" xfId="2827"/>
    <cellStyle name="Normal 15 2 3 2" xfId="4761"/>
    <cellStyle name="Normal 15 2 3 2 2" xfId="16607"/>
    <cellStyle name="Normal 15 2 3 2 3" xfId="16608"/>
    <cellStyle name="Normal 15 2 3 2 4" xfId="16609"/>
    <cellStyle name="Normal 15 2 3 3" xfId="16610"/>
    <cellStyle name="Normal 15 2 3 4" xfId="16611"/>
    <cellStyle name="Normal 15 2 3 5" xfId="16612"/>
    <cellStyle name="Normal 15 2 3 6" xfId="33591"/>
    <cellStyle name="Normal 15 2 4" xfId="1683"/>
    <cellStyle name="Normal 15 2 4 2" xfId="4762"/>
    <cellStyle name="Normal 15 2 4 2 2" xfId="16613"/>
    <cellStyle name="Normal 15 2 4 2 3" xfId="16614"/>
    <cellStyle name="Normal 15 2 4 3" xfId="16615"/>
    <cellStyle name="Normal 15 2 4 4" xfId="16616"/>
    <cellStyle name="Normal 15 2 4 5" xfId="16617"/>
    <cellStyle name="Normal 15 2 5" xfId="4763"/>
    <cellStyle name="Normal 15 2 5 2" xfId="16618"/>
    <cellStyle name="Normal 15 2 5 3" xfId="16619"/>
    <cellStyle name="Normal 15 2 6" xfId="16620"/>
    <cellStyle name="Normal 15 2 7" xfId="16621"/>
    <cellStyle name="Normal 15 2 8" xfId="16622"/>
    <cellStyle name="Normal 15 2 9" xfId="32763"/>
    <cellStyle name="Normal 15 3" xfId="907"/>
    <cellStyle name="Normal 15 3 2" xfId="3138"/>
    <cellStyle name="Normal 15 3 2 2" xfId="4764"/>
    <cellStyle name="Normal 15 3 2 2 2" xfId="16623"/>
    <cellStyle name="Normal 15 3 2 2 3" xfId="16624"/>
    <cellStyle name="Normal 15 3 2 3" xfId="16625"/>
    <cellStyle name="Normal 15 3 2 4" xfId="16626"/>
    <cellStyle name="Normal 15 3 2 5" xfId="16627"/>
    <cellStyle name="Normal 15 3 3" xfId="1964"/>
    <cellStyle name="Normal 15 3 3 2" xfId="4765"/>
    <cellStyle name="Normal 15 3 3 2 2" xfId="16628"/>
    <cellStyle name="Normal 15 3 3 2 3" xfId="16629"/>
    <cellStyle name="Normal 15 3 3 3" xfId="16630"/>
    <cellStyle name="Normal 15 3 3 4" xfId="16631"/>
    <cellStyle name="Normal 15 3 3 5" xfId="16632"/>
    <cellStyle name="Normal 15 3 4" xfId="4766"/>
    <cellStyle name="Normal 15 3 4 2" xfId="16633"/>
    <cellStyle name="Normal 15 3 4 3" xfId="16634"/>
    <cellStyle name="Normal 15 3 5" xfId="16635"/>
    <cellStyle name="Normal 15 3 6" xfId="16636"/>
    <cellStyle name="Normal 15 3 7" xfId="16637"/>
    <cellStyle name="Normal 15 4" xfId="2591"/>
    <cellStyle name="Normal 15 4 2" xfId="4767"/>
    <cellStyle name="Normal 15 4 2 2" xfId="16638"/>
    <cellStyle name="Normal 15 4 2 3" xfId="16639"/>
    <cellStyle name="Normal 15 4 2 4" xfId="16640"/>
    <cellStyle name="Normal 15 4 3" xfId="16641"/>
    <cellStyle name="Normal 15 4 4" xfId="16642"/>
    <cellStyle name="Normal 15 4 5" xfId="16643"/>
    <cellStyle name="Normal 15 5" xfId="1446"/>
    <cellStyle name="Normal 15 5 2" xfId="4768"/>
    <cellStyle name="Normal 15 5 2 2" xfId="16644"/>
    <cellStyle name="Normal 15 5 2 3" xfId="16645"/>
    <cellStyle name="Normal 15 5 3" xfId="16646"/>
    <cellStyle name="Normal 15 5 4" xfId="16647"/>
    <cellStyle name="Normal 15 5 5" xfId="16648"/>
    <cellStyle name="Normal 15 6" xfId="4769"/>
    <cellStyle name="Normal 15 6 2" xfId="16649"/>
    <cellStyle name="Normal 15 6 3" xfId="16650"/>
    <cellStyle name="Normal 15 7" xfId="16651"/>
    <cellStyle name="Normal 15 8" xfId="16652"/>
    <cellStyle name="Normal 15 9" xfId="16653"/>
    <cellStyle name="Normal 16" xfId="225"/>
    <cellStyle name="Normal 16 2" xfId="226"/>
    <cellStyle name="Normal 16 2 2" xfId="908"/>
    <cellStyle name="Normal 16 2 2 2" xfId="34747"/>
    <cellStyle name="Normal 16 2 3" xfId="34559"/>
    <cellStyle name="Normal 16 3" xfId="909"/>
    <cellStyle name="Normal 16 4" xfId="32510"/>
    <cellStyle name="Normal 16 5" xfId="34307"/>
    <cellStyle name="Normal 17" xfId="227"/>
    <cellStyle name="Normal 18" xfId="228"/>
    <cellStyle name="Normal 18 2" xfId="229"/>
    <cellStyle name="Normal 18 3" xfId="910"/>
    <cellStyle name="Normal 18 3 2" xfId="34748"/>
    <cellStyle name="Normal 18 4" xfId="34531"/>
    <cellStyle name="Normal 19" xfId="2"/>
    <cellStyle name="Normal 19 2" xfId="230"/>
    <cellStyle name="Normal 19 2 2" xfId="33594"/>
    <cellStyle name="Normal 19 2 3" xfId="33093"/>
    <cellStyle name="Normal 19 2 4" xfId="911"/>
    <cellStyle name="Normal 19 2 5" xfId="702"/>
    <cellStyle name="Normal 19 3" xfId="33593"/>
    <cellStyle name="Normal 19 4" xfId="32985"/>
    <cellStyle name="Normal 19 5" xfId="690"/>
    <cellStyle name="Normal 2" xfId="6"/>
    <cellStyle name="Normal 2 10" xfId="231"/>
    <cellStyle name="Normal 2 10 10" xfId="16654"/>
    <cellStyle name="Normal 2 10 11" xfId="32511"/>
    <cellStyle name="Normal 2 10 2" xfId="232"/>
    <cellStyle name="Normal 2 10 2 10" xfId="16655"/>
    <cellStyle name="Normal 2 10 2 11" xfId="32877"/>
    <cellStyle name="Normal 2 10 2 2" xfId="233"/>
    <cellStyle name="Normal 2 10 2 2 2" xfId="912"/>
    <cellStyle name="Normal 2 10 2 2 2 2" xfId="3296"/>
    <cellStyle name="Normal 2 10 2 2 2 2 2" xfId="4770"/>
    <cellStyle name="Normal 2 10 2 2 2 2 2 2" xfId="16656"/>
    <cellStyle name="Normal 2 10 2 2 2 2 2 3" xfId="16657"/>
    <cellStyle name="Normal 2 10 2 2 2 2 3" xfId="16658"/>
    <cellStyle name="Normal 2 10 2 2 2 2 4" xfId="16659"/>
    <cellStyle name="Normal 2 10 2 2 2 2 5" xfId="16660"/>
    <cellStyle name="Normal 2 10 2 2 2 3" xfId="2100"/>
    <cellStyle name="Normal 2 10 2 2 2 3 2" xfId="4771"/>
    <cellStyle name="Normal 2 10 2 2 2 3 2 2" xfId="16661"/>
    <cellStyle name="Normal 2 10 2 2 2 3 2 3" xfId="16662"/>
    <cellStyle name="Normal 2 10 2 2 2 3 3" xfId="16663"/>
    <cellStyle name="Normal 2 10 2 2 2 3 4" xfId="16664"/>
    <cellStyle name="Normal 2 10 2 2 2 3 5" xfId="16665"/>
    <cellStyle name="Normal 2 10 2 2 2 4" xfId="4772"/>
    <cellStyle name="Normal 2 10 2 2 2 4 2" xfId="16666"/>
    <cellStyle name="Normal 2 10 2 2 2 4 3" xfId="16667"/>
    <cellStyle name="Normal 2 10 2 2 2 5" xfId="16668"/>
    <cellStyle name="Normal 2 10 2 2 2 6" xfId="16669"/>
    <cellStyle name="Normal 2 10 2 2 2 7" xfId="16670"/>
    <cellStyle name="Normal 2 10 2 2 2 8" xfId="33597"/>
    <cellStyle name="Normal 2 10 2 2 3" xfId="2749"/>
    <cellStyle name="Normal 2 10 2 2 3 2" xfId="4773"/>
    <cellStyle name="Normal 2 10 2 2 3 2 2" xfId="16671"/>
    <cellStyle name="Normal 2 10 2 2 3 2 3" xfId="16672"/>
    <cellStyle name="Normal 2 10 2 2 3 2 4" xfId="16673"/>
    <cellStyle name="Normal 2 10 2 2 3 3" xfId="16674"/>
    <cellStyle name="Normal 2 10 2 2 3 4" xfId="16675"/>
    <cellStyle name="Normal 2 10 2 2 3 5" xfId="16676"/>
    <cellStyle name="Normal 2 10 2 2 4" xfId="1604"/>
    <cellStyle name="Normal 2 10 2 2 4 2" xfId="4774"/>
    <cellStyle name="Normal 2 10 2 2 4 2 2" xfId="16677"/>
    <cellStyle name="Normal 2 10 2 2 4 2 3" xfId="16678"/>
    <cellStyle name="Normal 2 10 2 2 4 3" xfId="16679"/>
    <cellStyle name="Normal 2 10 2 2 4 4" xfId="16680"/>
    <cellStyle name="Normal 2 10 2 2 4 5" xfId="16681"/>
    <cellStyle name="Normal 2 10 2 2 5" xfId="4775"/>
    <cellStyle name="Normal 2 10 2 2 5 2" xfId="16682"/>
    <cellStyle name="Normal 2 10 2 2 5 3" xfId="16683"/>
    <cellStyle name="Normal 2 10 2 2 6" xfId="16684"/>
    <cellStyle name="Normal 2 10 2 2 7" xfId="16685"/>
    <cellStyle name="Normal 2 10 2 2 8" xfId="16686"/>
    <cellStyle name="Normal 2 10 2 2 9" xfId="33095"/>
    <cellStyle name="Normal 2 10 2 3" xfId="234"/>
    <cellStyle name="Normal 2 10 2 3 2" xfId="913"/>
    <cellStyle name="Normal 2 10 2 3 2 2" xfId="3298"/>
    <cellStyle name="Normal 2 10 2 3 2 2 2" xfId="4776"/>
    <cellStyle name="Normal 2 10 2 3 2 2 2 2" xfId="16687"/>
    <cellStyle name="Normal 2 10 2 3 2 2 2 3" xfId="16688"/>
    <cellStyle name="Normal 2 10 2 3 2 2 3" xfId="16689"/>
    <cellStyle name="Normal 2 10 2 3 2 2 4" xfId="16690"/>
    <cellStyle name="Normal 2 10 2 3 2 2 5" xfId="16691"/>
    <cellStyle name="Normal 2 10 2 3 2 3" xfId="2102"/>
    <cellStyle name="Normal 2 10 2 3 2 3 2" xfId="4777"/>
    <cellStyle name="Normal 2 10 2 3 2 3 2 2" xfId="16692"/>
    <cellStyle name="Normal 2 10 2 3 2 3 2 3" xfId="16693"/>
    <cellStyle name="Normal 2 10 2 3 2 3 3" xfId="16694"/>
    <cellStyle name="Normal 2 10 2 3 2 3 4" xfId="16695"/>
    <cellStyle name="Normal 2 10 2 3 2 3 5" xfId="16696"/>
    <cellStyle name="Normal 2 10 2 3 2 4" xfId="4778"/>
    <cellStyle name="Normal 2 10 2 3 2 4 2" xfId="16697"/>
    <cellStyle name="Normal 2 10 2 3 2 4 3" xfId="16698"/>
    <cellStyle name="Normal 2 10 2 3 2 5" xfId="16699"/>
    <cellStyle name="Normal 2 10 2 3 2 6" xfId="16700"/>
    <cellStyle name="Normal 2 10 2 3 2 7" xfId="16701"/>
    <cellStyle name="Normal 2 10 2 3 3" xfId="2751"/>
    <cellStyle name="Normal 2 10 2 3 3 2" xfId="4779"/>
    <cellStyle name="Normal 2 10 2 3 3 2 2" xfId="16702"/>
    <cellStyle name="Normal 2 10 2 3 3 2 3" xfId="16703"/>
    <cellStyle name="Normal 2 10 2 3 3 2 4" xfId="16704"/>
    <cellStyle name="Normal 2 10 2 3 3 3" xfId="16705"/>
    <cellStyle name="Normal 2 10 2 3 3 4" xfId="16706"/>
    <cellStyle name="Normal 2 10 2 3 3 5" xfId="16707"/>
    <cellStyle name="Normal 2 10 2 3 4" xfId="1606"/>
    <cellStyle name="Normal 2 10 2 3 4 2" xfId="4780"/>
    <cellStyle name="Normal 2 10 2 3 4 2 2" xfId="16708"/>
    <cellStyle name="Normal 2 10 2 3 4 2 3" xfId="16709"/>
    <cellStyle name="Normal 2 10 2 3 4 3" xfId="16710"/>
    <cellStyle name="Normal 2 10 2 3 4 4" xfId="16711"/>
    <cellStyle name="Normal 2 10 2 3 4 5" xfId="16712"/>
    <cellStyle name="Normal 2 10 2 3 5" xfId="4781"/>
    <cellStyle name="Normal 2 10 2 3 5 2" xfId="16713"/>
    <cellStyle name="Normal 2 10 2 3 5 3" xfId="16714"/>
    <cellStyle name="Normal 2 10 2 3 6" xfId="16715"/>
    <cellStyle name="Normal 2 10 2 3 7" xfId="16716"/>
    <cellStyle name="Normal 2 10 2 3 8" xfId="16717"/>
    <cellStyle name="Normal 2 10 2 3 9" xfId="33596"/>
    <cellStyle name="Normal 2 10 2 4" xfId="914"/>
    <cellStyle name="Normal 2 10 2 4 2" xfId="3252"/>
    <cellStyle name="Normal 2 10 2 4 2 2" xfId="4782"/>
    <cellStyle name="Normal 2 10 2 4 2 2 2" xfId="16718"/>
    <cellStyle name="Normal 2 10 2 4 2 2 3" xfId="16719"/>
    <cellStyle name="Normal 2 10 2 4 2 3" xfId="16720"/>
    <cellStyle name="Normal 2 10 2 4 2 4" xfId="16721"/>
    <cellStyle name="Normal 2 10 2 4 2 5" xfId="16722"/>
    <cellStyle name="Normal 2 10 2 4 3" xfId="2056"/>
    <cellStyle name="Normal 2 10 2 4 3 2" xfId="4783"/>
    <cellStyle name="Normal 2 10 2 4 3 2 2" xfId="16723"/>
    <cellStyle name="Normal 2 10 2 4 3 2 3" xfId="16724"/>
    <cellStyle name="Normal 2 10 2 4 3 3" xfId="16725"/>
    <cellStyle name="Normal 2 10 2 4 3 4" xfId="16726"/>
    <cellStyle name="Normal 2 10 2 4 3 5" xfId="16727"/>
    <cellStyle name="Normal 2 10 2 4 4" xfId="4784"/>
    <cellStyle name="Normal 2 10 2 4 4 2" xfId="16728"/>
    <cellStyle name="Normal 2 10 2 4 4 3" xfId="16729"/>
    <cellStyle name="Normal 2 10 2 4 5" xfId="16730"/>
    <cellStyle name="Normal 2 10 2 4 6" xfId="16731"/>
    <cellStyle name="Normal 2 10 2 4 7" xfId="16732"/>
    <cellStyle name="Normal 2 10 2 5" xfId="2705"/>
    <cellStyle name="Normal 2 10 2 5 2" xfId="4785"/>
    <cellStyle name="Normal 2 10 2 5 2 2" xfId="16733"/>
    <cellStyle name="Normal 2 10 2 5 2 3" xfId="16734"/>
    <cellStyle name="Normal 2 10 2 5 2 4" xfId="16735"/>
    <cellStyle name="Normal 2 10 2 5 3" xfId="16736"/>
    <cellStyle name="Normal 2 10 2 5 4" xfId="16737"/>
    <cellStyle name="Normal 2 10 2 5 5" xfId="16738"/>
    <cellStyle name="Normal 2 10 2 6" xfId="1560"/>
    <cellStyle name="Normal 2 10 2 6 2" xfId="4786"/>
    <cellStyle name="Normal 2 10 2 6 2 2" xfId="16739"/>
    <cellStyle name="Normal 2 10 2 6 2 3" xfId="16740"/>
    <cellStyle name="Normal 2 10 2 6 3" xfId="16741"/>
    <cellStyle name="Normal 2 10 2 6 4" xfId="16742"/>
    <cellStyle name="Normal 2 10 2 6 5" xfId="16743"/>
    <cellStyle name="Normal 2 10 2 7" xfId="4787"/>
    <cellStyle name="Normal 2 10 2 7 2" xfId="16744"/>
    <cellStyle name="Normal 2 10 2 7 3" xfId="16745"/>
    <cellStyle name="Normal 2 10 2 8" xfId="16746"/>
    <cellStyle name="Normal 2 10 2 9" xfId="16747"/>
    <cellStyle name="Normal 2 10 3" xfId="235"/>
    <cellStyle name="Normal 2 10 3 2" xfId="915"/>
    <cellStyle name="Normal 2 10 3 2 2" xfId="3376"/>
    <cellStyle name="Normal 2 10 3 2 2 2" xfId="4788"/>
    <cellStyle name="Normal 2 10 3 2 2 2 2" xfId="16748"/>
    <cellStyle name="Normal 2 10 3 2 2 2 3" xfId="16749"/>
    <cellStyle name="Normal 2 10 3 2 2 3" xfId="16750"/>
    <cellStyle name="Normal 2 10 3 2 2 4" xfId="16751"/>
    <cellStyle name="Normal 2 10 3 2 2 5" xfId="16752"/>
    <cellStyle name="Normal 2 10 3 2 2 6" xfId="33599"/>
    <cellStyle name="Normal 2 10 3 2 3" xfId="2132"/>
    <cellStyle name="Normal 2 10 3 2 3 2" xfId="4789"/>
    <cellStyle name="Normal 2 10 3 2 3 2 2" xfId="16753"/>
    <cellStyle name="Normal 2 10 3 2 3 2 3" xfId="16754"/>
    <cellStyle name="Normal 2 10 3 2 3 3" xfId="16755"/>
    <cellStyle name="Normal 2 10 3 2 3 4" xfId="16756"/>
    <cellStyle name="Normal 2 10 3 2 3 5" xfId="16757"/>
    <cellStyle name="Normal 2 10 3 2 4" xfId="4790"/>
    <cellStyle name="Normal 2 10 3 2 4 2" xfId="16758"/>
    <cellStyle name="Normal 2 10 3 2 4 3" xfId="16759"/>
    <cellStyle name="Normal 2 10 3 2 5" xfId="16760"/>
    <cellStyle name="Normal 2 10 3 2 6" xfId="16761"/>
    <cellStyle name="Normal 2 10 3 2 7" xfId="16762"/>
    <cellStyle name="Normal 2 10 3 2 8" xfId="33096"/>
    <cellStyle name="Normal 2 10 3 3" xfId="2828"/>
    <cellStyle name="Normal 2 10 3 3 2" xfId="4791"/>
    <cellStyle name="Normal 2 10 3 3 2 2" xfId="16763"/>
    <cellStyle name="Normal 2 10 3 3 2 3" xfId="16764"/>
    <cellStyle name="Normal 2 10 3 3 2 4" xfId="16765"/>
    <cellStyle name="Normal 2 10 3 3 3" xfId="16766"/>
    <cellStyle name="Normal 2 10 3 3 4" xfId="16767"/>
    <cellStyle name="Normal 2 10 3 3 5" xfId="16768"/>
    <cellStyle name="Normal 2 10 3 3 6" xfId="33598"/>
    <cellStyle name="Normal 2 10 3 4" xfId="1684"/>
    <cellStyle name="Normal 2 10 3 4 2" xfId="4792"/>
    <cellStyle name="Normal 2 10 3 4 2 2" xfId="16769"/>
    <cellStyle name="Normal 2 10 3 4 2 3" xfId="16770"/>
    <cellStyle name="Normal 2 10 3 4 3" xfId="16771"/>
    <cellStyle name="Normal 2 10 3 4 4" xfId="16772"/>
    <cellStyle name="Normal 2 10 3 4 5" xfId="16773"/>
    <cellStyle name="Normal 2 10 3 5" xfId="4793"/>
    <cellStyle name="Normal 2 10 3 5 2" xfId="16774"/>
    <cellStyle name="Normal 2 10 3 5 3" xfId="16775"/>
    <cellStyle name="Normal 2 10 3 6" xfId="16776"/>
    <cellStyle name="Normal 2 10 3 7" xfId="16777"/>
    <cellStyle name="Normal 2 10 3 8" xfId="16778"/>
    <cellStyle name="Normal 2 10 3 9" xfId="32764"/>
    <cellStyle name="Normal 2 10 4" xfId="916"/>
    <cellStyle name="Normal 2 10 4 2" xfId="3139"/>
    <cellStyle name="Normal 2 10 4 2 2" xfId="4794"/>
    <cellStyle name="Normal 2 10 4 2 2 2" xfId="16779"/>
    <cellStyle name="Normal 2 10 4 2 2 3" xfId="16780"/>
    <cellStyle name="Normal 2 10 4 2 3" xfId="16781"/>
    <cellStyle name="Normal 2 10 4 2 4" xfId="16782"/>
    <cellStyle name="Normal 2 10 4 2 5" xfId="16783"/>
    <cellStyle name="Normal 2 10 4 2 6" xfId="33600"/>
    <cellStyle name="Normal 2 10 4 3" xfId="1965"/>
    <cellStyle name="Normal 2 10 4 3 2" xfId="4795"/>
    <cellStyle name="Normal 2 10 4 3 2 2" xfId="16784"/>
    <cellStyle name="Normal 2 10 4 3 2 3" xfId="16785"/>
    <cellStyle name="Normal 2 10 4 3 3" xfId="16786"/>
    <cellStyle name="Normal 2 10 4 3 4" xfId="16787"/>
    <cellStyle name="Normal 2 10 4 3 5" xfId="16788"/>
    <cellStyle name="Normal 2 10 4 4" xfId="4796"/>
    <cellStyle name="Normal 2 10 4 4 2" xfId="16789"/>
    <cellStyle name="Normal 2 10 4 4 3" xfId="16790"/>
    <cellStyle name="Normal 2 10 4 5" xfId="16791"/>
    <cellStyle name="Normal 2 10 4 6" xfId="16792"/>
    <cellStyle name="Normal 2 10 4 7" xfId="16793"/>
    <cellStyle name="Normal 2 10 4 8" xfId="33094"/>
    <cellStyle name="Normal 2 10 5" xfId="2592"/>
    <cellStyle name="Normal 2 10 5 2" xfId="4797"/>
    <cellStyle name="Normal 2 10 5 2 2" xfId="16794"/>
    <cellStyle name="Normal 2 10 5 2 3" xfId="16795"/>
    <cellStyle name="Normal 2 10 5 2 4" xfId="16796"/>
    <cellStyle name="Normal 2 10 5 3" xfId="16797"/>
    <cellStyle name="Normal 2 10 5 4" xfId="16798"/>
    <cellStyle name="Normal 2 10 5 5" xfId="16799"/>
    <cellStyle name="Normal 2 10 5 6" xfId="33595"/>
    <cellStyle name="Normal 2 10 6" xfId="1447"/>
    <cellStyle name="Normal 2 10 6 2" xfId="4798"/>
    <cellStyle name="Normal 2 10 6 2 2" xfId="16800"/>
    <cellStyle name="Normal 2 10 6 2 3" xfId="16801"/>
    <cellStyle name="Normal 2 10 6 3" xfId="16802"/>
    <cellStyle name="Normal 2 10 6 4" xfId="16803"/>
    <cellStyle name="Normal 2 10 6 5" xfId="16804"/>
    <cellStyle name="Normal 2 10 7" xfId="4799"/>
    <cellStyle name="Normal 2 10 7 2" xfId="16805"/>
    <cellStyle name="Normal 2 10 7 3" xfId="16806"/>
    <cellStyle name="Normal 2 10 8" xfId="16807"/>
    <cellStyle name="Normal 2 10 9" xfId="16808"/>
    <cellStyle name="Normal 2 11" xfId="236"/>
    <cellStyle name="Normal 2 11 10" xfId="32512"/>
    <cellStyle name="Normal 2 11 2" xfId="237"/>
    <cellStyle name="Normal 2 11 2 2" xfId="917"/>
    <cellStyle name="Normal 2 11 2 2 2" xfId="3377"/>
    <cellStyle name="Normal 2 11 2 2 2 2" xfId="4800"/>
    <cellStyle name="Normal 2 11 2 2 2 2 2" xfId="16809"/>
    <cellStyle name="Normal 2 11 2 2 2 2 3" xfId="16810"/>
    <cellStyle name="Normal 2 11 2 2 2 3" xfId="16811"/>
    <cellStyle name="Normal 2 11 2 2 2 4" xfId="16812"/>
    <cellStyle name="Normal 2 11 2 2 2 5" xfId="16813"/>
    <cellStyle name="Normal 2 11 2 2 2 6" xfId="33603"/>
    <cellStyle name="Normal 2 11 2 2 3" xfId="2133"/>
    <cellStyle name="Normal 2 11 2 2 3 2" xfId="4801"/>
    <cellStyle name="Normal 2 11 2 2 3 2 2" xfId="16814"/>
    <cellStyle name="Normal 2 11 2 2 3 2 3" xfId="16815"/>
    <cellStyle name="Normal 2 11 2 2 3 3" xfId="16816"/>
    <cellStyle name="Normal 2 11 2 2 3 4" xfId="16817"/>
    <cellStyle name="Normal 2 11 2 2 3 5" xfId="16818"/>
    <cellStyle name="Normal 2 11 2 2 4" xfId="4802"/>
    <cellStyle name="Normal 2 11 2 2 4 2" xfId="16819"/>
    <cellStyle name="Normal 2 11 2 2 4 3" xfId="16820"/>
    <cellStyle name="Normal 2 11 2 2 5" xfId="16821"/>
    <cellStyle name="Normal 2 11 2 2 6" xfId="16822"/>
    <cellStyle name="Normal 2 11 2 2 7" xfId="16823"/>
    <cellStyle name="Normal 2 11 2 2 8" xfId="33098"/>
    <cellStyle name="Normal 2 11 2 3" xfId="2829"/>
    <cellStyle name="Normal 2 11 2 3 2" xfId="4803"/>
    <cellStyle name="Normal 2 11 2 3 2 2" xfId="16824"/>
    <cellStyle name="Normal 2 11 2 3 2 3" xfId="16825"/>
    <cellStyle name="Normal 2 11 2 3 2 4" xfId="16826"/>
    <cellStyle name="Normal 2 11 2 3 3" xfId="16827"/>
    <cellStyle name="Normal 2 11 2 3 4" xfId="16828"/>
    <cellStyle name="Normal 2 11 2 3 5" xfId="16829"/>
    <cellStyle name="Normal 2 11 2 3 6" xfId="33602"/>
    <cellStyle name="Normal 2 11 2 4" xfId="1685"/>
    <cellStyle name="Normal 2 11 2 4 2" xfId="4804"/>
    <cellStyle name="Normal 2 11 2 4 2 2" xfId="16830"/>
    <cellStyle name="Normal 2 11 2 4 2 3" xfId="16831"/>
    <cellStyle name="Normal 2 11 2 4 3" xfId="16832"/>
    <cellStyle name="Normal 2 11 2 4 4" xfId="16833"/>
    <cellStyle name="Normal 2 11 2 4 5" xfId="16834"/>
    <cellStyle name="Normal 2 11 2 5" xfId="4805"/>
    <cellStyle name="Normal 2 11 2 5 2" xfId="16835"/>
    <cellStyle name="Normal 2 11 2 5 3" xfId="16836"/>
    <cellStyle name="Normal 2 11 2 6" xfId="16837"/>
    <cellStyle name="Normal 2 11 2 7" xfId="16838"/>
    <cellStyle name="Normal 2 11 2 8" xfId="16839"/>
    <cellStyle name="Normal 2 11 2 9" xfId="32789"/>
    <cellStyle name="Normal 2 11 3" xfId="918"/>
    <cellStyle name="Normal 2 11 3 2" xfId="3164"/>
    <cellStyle name="Normal 2 11 3 2 2" xfId="4806"/>
    <cellStyle name="Normal 2 11 3 2 2 2" xfId="16840"/>
    <cellStyle name="Normal 2 11 3 2 2 3" xfId="16841"/>
    <cellStyle name="Normal 2 11 3 2 3" xfId="16842"/>
    <cellStyle name="Normal 2 11 3 2 4" xfId="16843"/>
    <cellStyle name="Normal 2 11 3 2 5" xfId="16844"/>
    <cellStyle name="Normal 2 11 3 2 6" xfId="33604"/>
    <cellStyle name="Normal 2 11 3 3" xfId="1978"/>
    <cellStyle name="Normal 2 11 3 3 2" xfId="4807"/>
    <cellStyle name="Normal 2 11 3 3 2 2" xfId="16845"/>
    <cellStyle name="Normal 2 11 3 3 2 3" xfId="16846"/>
    <cellStyle name="Normal 2 11 3 3 3" xfId="16847"/>
    <cellStyle name="Normal 2 11 3 3 4" xfId="16848"/>
    <cellStyle name="Normal 2 11 3 3 5" xfId="16849"/>
    <cellStyle name="Normal 2 11 3 4" xfId="4808"/>
    <cellStyle name="Normal 2 11 3 4 2" xfId="16850"/>
    <cellStyle name="Normal 2 11 3 4 3" xfId="16851"/>
    <cellStyle name="Normal 2 11 3 5" xfId="16852"/>
    <cellStyle name="Normal 2 11 3 6" xfId="16853"/>
    <cellStyle name="Normal 2 11 3 7" xfId="16854"/>
    <cellStyle name="Normal 2 11 3 8" xfId="33097"/>
    <cellStyle name="Normal 2 11 4" xfId="2617"/>
    <cellStyle name="Normal 2 11 4 2" xfId="4809"/>
    <cellStyle name="Normal 2 11 4 2 2" xfId="16855"/>
    <cellStyle name="Normal 2 11 4 2 3" xfId="16856"/>
    <cellStyle name="Normal 2 11 4 2 4" xfId="16857"/>
    <cellStyle name="Normal 2 11 4 3" xfId="16858"/>
    <cellStyle name="Normal 2 11 4 4" xfId="16859"/>
    <cellStyle name="Normal 2 11 4 5" xfId="16860"/>
    <cellStyle name="Normal 2 11 4 6" xfId="33601"/>
    <cellStyle name="Normal 2 11 5" xfId="1472"/>
    <cellStyle name="Normal 2 11 5 2" xfId="4810"/>
    <cellStyle name="Normal 2 11 5 2 2" xfId="16861"/>
    <cellStyle name="Normal 2 11 5 2 3" xfId="16862"/>
    <cellStyle name="Normal 2 11 5 3" xfId="16863"/>
    <cellStyle name="Normal 2 11 5 4" xfId="16864"/>
    <cellStyle name="Normal 2 11 5 5" xfId="16865"/>
    <cellStyle name="Normal 2 11 6" xfId="4811"/>
    <cellStyle name="Normal 2 11 6 2" xfId="16866"/>
    <cellStyle name="Normal 2 11 6 3" xfId="16867"/>
    <cellStyle name="Normal 2 11 7" xfId="16868"/>
    <cellStyle name="Normal 2 11 8" xfId="16869"/>
    <cellStyle name="Normal 2 11 9" xfId="16870"/>
    <cellStyle name="Normal 2 12" xfId="238"/>
    <cellStyle name="Normal 2 12 10" xfId="32513"/>
    <cellStyle name="Normal 2 12 2" xfId="239"/>
    <cellStyle name="Normal 2 12 2 2" xfId="919"/>
    <cellStyle name="Normal 2 12 2 2 2" xfId="3378"/>
    <cellStyle name="Normal 2 12 2 2 2 2" xfId="4812"/>
    <cellStyle name="Normal 2 12 2 2 2 2 2" xfId="16871"/>
    <cellStyle name="Normal 2 12 2 2 2 2 3" xfId="16872"/>
    <cellStyle name="Normal 2 12 2 2 2 3" xfId="16873"/>
    <cellStyle name="Normal 2 12 2 2 2 4" xfId="16874"/>
    <cellStyle name="Normal 2 12 2 2 2 5" xfId="16875"/>
    <cellStyle name="Normal 2 12 2 2 2 6" xfId="33607"/>
    <cellStyle name="Normal 2 12 2 2 3" xfId="2134"/>
    <cellStyle name="Normal 2 12 2 2 3 2" xfId="4813"/>
    <cellStyle name="Normal 2 12 2 2 3 2 2" xfId="16876"/>
    <cellStyle name="Normal 2 12 2 2 3 2 3" xfId="16877"/>
    <cellStyle name="Normal 2 12 2 2 3 3" xfId="16878"/>
    <cellStyle name="Normal 2 12 2 2 3 4" xfId="16879"/>
    <cellStyle name="Normal 2 12 2 2 3 5" xfId="16880"/>
    <cellStyle name="Normal 2 12 2 2 4" xfId="4814"/>
    <cellStyle name="Normal 2 12 2 2 4 2" xfId="16881"/>
    <cellStyle name="Normal 2 12 2 2 4 3" xfId="16882"/>
    <cellStyle name="Normal 2 12 2 2 5" xfId="16883"/>
    <cellStyle name="Normal 2 12 2 2 6" xfId="16884"/>
    <cellStyle name="Normal 2 12 2 2 7" xfId="16885"/>
    <cellStyle name="Normal 2 12 2 2 8" xfId="33100"/>
    <cellStyle name="Normal 2 12 2 3" xfId="2830"/>
    <cellStyle name="Normal 2 12 2 3 2" xfId="4815"/>
    <cellStyle name="Normal 2 12 2 3 2 2" xfId="16886"/>
    <cellStyle name="Normal 2 12 2 3 2 3" xfId="16887"/>
    <cellStyle name="Normal 2 12 2 3 2 4" xfId="16888"/>
    <cellStyle name="Normal 2 12 2 3 3" xfId="16889"/>
    <cellStyle name="Normal 2 12 2 3 4" xfId="16890"/>
    <cellStyle name="Normal 2 12 2 3 5" xfId="16891"/>
    <cellStyle name="Normal 2 12 2 3 6" xfId="33606"/>
    <cellStyle name="Normal 2 12 2 4" xfId="1686"/>
    <cellStyle name="Normal 2 12 2 4 2" xfId="4816"/>
    <cellStyle name="Normal 2 12 2 4 2 2" xfId="16892"/>
    <cellStyle name="Normal 2 12 2 4 2 3" xfId="16893"/>
    <cellStyle name="Normal 2 12 2 4 3" xfId="16894"/>
    <cellStyle name="Normal 2 12 2 4 4" xfId="16895"/>
    <cellStyle name="Normal 2 12 2 4 5" xfId="16896"/>
    <cellStyle name="Normal 2 12 2 5" xfId="4817"/>
    <cellStyle name="Normal 2 12 2 5 2" xfId="16897"/>
    <cellStyle name="Normal 2 12 2 5 3" xfId="16898"/>
    <cellStyle name="Normal 2 12 2 6" xfId="16899"/>
    <cellStyle name="Normal 2 12 2 7" xfId="16900"/>
    <cellStyle name="Normal 2 12 2 8" xfId="16901"/>
    <cellStyle name="Normal 2 12 2 9" xfId="32790"/>
    <cellStyle name="Normal 2 12 3" xfId="920"/>
    <cellStyle name="Normal 2 12 3 2" xfId="3165"/>
    <cellStyle name="Normal 2 12 3 2 2" xfId="4818"/>
    <cellStyle name="Normal 2 12 3 2 2 2" xfId="16902"/>
    <cellStyle name="Normal 2 12 3 2 2 3" xfId="16903"/>
    <cellStyle name="Normal 2 12 3 2 3" xfId="16904"/>
    <cellStyle name="Normal 2 12 3 2 4" xfId="16905"/>
    <cellStyle name="Normal 2 12 3 2 5" xfId="16906"/>
    <cellStyle name="Normal 2 12 3 2 6" xfId="33608"/>
    <cellStyle name="Normal 2 12 3 3" xfId="1979"/>
    <cellStyle name="Normal 2 12 3 3 2" xfId="4819"/>
    <cellStyle name="Normal 2 12 3 3 2 2" xfId="16907"/>
    <cellStyle name="Normal 2 12 3 3 2 3" xfId="16908"/>
    <cellStyle name="Normal 2 12 3 3 3" xfId="16909"/>
    <cellStyle name="Normal 2 12 3 3 4" xfId="16910"/>
    <cellStyle name="Normal 2 12 3 3 5" xfId="16911"/>
    <cellStyle name="Normal 2 12 3 4" xfId="4820"/>
    <cellStyle name="Normal 2 12 3 4 2" xfId="16912"/>
    <cellStyle name="Normal 2 12 3 4 3" xfId="16913"/>
    <cellStyle name="Normal 2 12 3 5" xfId="16914"/>
    <cellStyle name="Normal 2 12 3 6" xfId="16915"/>
    <cellStyle name="Normal 2 12 3 7" xfId="16916"/>
    <cellStyle name="Normal 2 12 3 8" xfId="33099"/>
    <cellStyle name="Normal 2 12 4" xfId="2618"/>
    <cellStyle name="Normal 2 12 4 2" xfId="4821"/>
    <cellStyle name="Normal 2 12 4 2 2" xfId="16917"/>
    <cellStyle name="Normal 2 12 4 2 3" xfId="16918"/>
    <cellStyle name="Normal 2 12 4 2 4" xfId="16919"/>
    <cellStyle name="Normal 2 12 4 3" xfId="16920"/>
    <cellStyle name="Normal 2 12 4 4" xfId="16921"/>
    <cellStyle name="Normal 2 12 4 5" xfId="16922"/>
    <cellStyle name="Normal 2 12 4 6" xfId="33605"/>
    <cellStyle name="Normal 2 12 5" xfId="1473"/>
    <cellStyle name="Normal 2 12 5 2" xfId="4822"/>
    <cellStyle name="Normal 2 12 5 2 2" xfId="16923"/>
    <cellStyle name="Normal 2 12 5 2 3" xfId="16924"/>
    <cellStyle name="Normal 2 12 5 3" xfId="16925"/>
    <cellStyle name="Normal 2 12 5 4" xfId="16926"/>
    <cellStyle name="Normal 2 12 5 5" xfId="16927"/>
    <cellStyle name="Normal 2 12 6" xfId="4823"/>
    <cellStyle name="Normal 2 12 6 2" xfId="16928"/>
    <cellStyle name="Normal 2 12 6 3" xfId="16929"/>
    <cellStyle name="Normal 2 12 7" xfId="16930"/>
    <cellStyle name="Normal 2 12 8" xfId="16931"/>
    <cellStyle name="Normal 2 12 9" xfId="16932"/>
    <cellStyle name="Normal 2 13" xfId="240"/>
    <cellStyle name="Normal 2 13 2" xfId="241"/>
    <cellStyle name="Normal 2 13 2 2" xfId="3259"/>
    <cellStyle name="Normal 2 13 2 2 2" xfId="4824"/>
    <cellStyle name="Normal 2 13 2 2 2 2" xfId="16933"/>
    <cellStyle name="Normal 2 13 2 2 2 3" xfId="16934"/>
    <cellStyle name="Normal 2 13 2 2 3" xfId="16935"/>
    <cellStyle name="Normal 2 13 2 2 4" xfId="16936"/>
    <cellStyle name="Normal 2 13 2 2 5" xfId="16937"/>
    <cellStyle name="Normal 2 13 2 2 6" xfId="33610"/>
    <cellStyle name="Normal 2 13 2 3" xfId="2063"/>
    <cellStyle name="Normal 2 13 2 3 2" xfId="4825"/>
    <cellStyle name="Normal 2 13 2 3 2 2" xfId="16938"/>
    <cellStyle name="Normal 2 13 2 3 2 3" xfId="16939"/>
    <cellStyle name="Normal 2 13 2 3 3" xfId="16940"/>
    <cellStyle name="Normal 2 13 2 3 4" xfId="16941"/>
    <cellStyle name="Normal 2 13 2 3 5" xfId="16942"/>
    <cellStyle name="Normal 2 13 2 4" xfId="4826"/>
    <cellStyle name="Normal 2 13 2 4 2" xfId="16943"/>
    <cellStyle name="Normal 2 13 2 4 3" xfId="16944"/>
    <cellStyle name="Normal 2 13 2 5" xfId="16945"/>
    <cellStyle name="Normal 2 13 2 6" xfId="16946"/>
    <cellStyle name="Normal 2 13 2 7" xfId="16947"/>
    <cellStyle name="Normal 2 13 2 8" xfId="33101"/>
    <cellStyle name="Normal 2 13 3" xfId="2712"/>
    <cellStyle name="Normal 2 13 3 2" xfId="4827"/>
    <cellStyle name="Normal 2 13 3 2 2" xfId="16948"/>
    <cellStyle name="Normal 2 13 3 2 3" xfId="16949"/>
    <cellStyle name="Normal 2 13 3 2 4" xfId="16950"/>
    <cellStyle name="Normal 2 13 3 3" xfId="16951"/>
    <cellStyle name="Normal 2 13 3 4" xfId="16952"/>
    <cellStyle name="Normal 2 13 3 5" xfId="16953"/>
    <cellStyle name="Normal 2 13 3 6" xfId="33609"/>
    <cellStyle name="Normal 2 13 4" xfId="1567"/>
    <cellStyle name="Normal 2 13 4 2" xfId="4828"/>
    <cellStyle name="Normal 2 13 4 2 2" xfId="16954"/>
    <cellStyle name="Normal 2 13 4 2 3" xfId="16955"/>
    <cellStyle name="Normal 2 13 4 3" xfId="16956"/>
    <cellStyle name="Normal 2 13 4 4" xfId="16957"/>
    <cellStyle name="Normal 2 13 4 5" xfId="16958"/>
    <cellStyle name="Normal 2 13 5" xfId="4829"/>
    <cellStyle name="Normal 2 13 5 2" xfId="16959"/>
    <cellStyle name="Normal 2 13 5 3" xfId="16960"/>
    <cellStyle name="Normal 2 13 6" xfId="16961"/>
    <cellStyle name="Normal 2 13 7" xfId="16962"/>
    <cellStyle name="Normal 2 13 8" xfId="16963"/>
    <cellStyle name="Normal 2 13 9" xfId="32884"/>
    <cellStyle name="Normal 2 14" xfId="242"/>
    <cellStyle name="Normal 2 14 2" xfId="33102"/>
    <cellStyle name="Normal 2 14 2 2" xfId="33612"/>
    <cellStyle name="Normal 2 14 3" xfId="33611"/>
    <cellStyle name="Normal 2 14 4" xfId="32674"/>
    <cellStyle name="Normal 2 15" xfId="243"/>
    <cellStyle name="Normal 2 15 2" xfId="3021"/>
    <cellStyle name="Normal 2 15 2 2" xfId="4830"/>
    <cellStyle name="Normal 2 15 2 2 2" xfId="16964"/>
    <cellStyle name="Normal 2 15 2 2 3" xfId="16965"/>
    <cellStyle name="Normal 2 15 2 3" xfId="16966"/>
    <cellStyle name="Normal 2 15 2 4" xfId="16967"/>
    <cellStyle name="Normal 2 15 2 5" xfId="16968"/>
    <cellStyle name="Normal 2 15 3" xfId="1877"/>
    <cellStyle name="Normal 2 15 3 2" xfId="4831"/>
    <cellStyle name="Normal 2 15 3 2 2" xfId="16969"/>
    <cellStyle name="Normal 2 15 3 2 3" xfId="16970"/>
    <cellStyle name="Normal 2 15 3 3" xfId="16971"/>
    <cellStyle name="Normal 2 15 3 4" xfId="16972"/>
    <cellStyle name="Normal 2 15 3 5" xfId="16973"/>
    <cellStyle name="Normal 2 15 4" xfId="4832"/>
    <cellStyle name="Normal 2 15 4 2" xfId="16974"/>
    <cellStyle name="Normal 2 15 4 3" xfId="16975"/>
    <cellStyle name="Normal 2 15 5" xfId="16976"/>
    <cellStyle name="Normal 2 15 6" xfId="16977"/>
    <cellStyle name="Normal 2 15 7" xfId="16978"/>
    <cellStyle name="Normal 2 16" xfId="2474"/>
    <cellStyle name="Normal 2 16 2" xfId="4833"/>
    <cellStyle name="Normal 2 16 2 2" xfId="16979"/>
    <cellStyle name="Normal 2 16 2 3" xfId="16980"/>
    <cellStyle name="Normal 2 16 2 4" xfId="16981"/>
    <cellStyle name="Normal 2 16 3" xfId="16982"/>
    <cellStyle name="Normal 2 16 4" xfId="16983"/>
    <cellStyle name="Normal 2 16 5" xfId="16984"/>
    <cellStyle name="Normal 2 17" xfId="1329"/>
    <cellStyle name="Normal 2 17 2" xfId="4834"/>
    <cellStyle name="Normal 2 17 2 2" xfId="16985"/>
    <cellStyle name="Normal 2 17 2 3" xfId="16986"/>
    <cellStyle name="Normal 2 17 3" xfId="16987"/>
    <cellStyle name="Normal 2 17 4" xfId="16988"/>
    <cellStyle name="Normal 2 17 5" xfId="16989"/>
    <cellStyle name="Normal 2 18" xfId="4835"/>
    <cellStyle name="Normal 2 18 2" xfId="16990"/>
    <cellStyle name="Normal 2 18 3" xfId="16991"/>
    <cellStyle name="Normal 2 19" xfId="16992"/>
    <cellStyle name="Normal 2 2" xfId="11"/>
    <cellStyle name="Normal 2 2 10" xfId="2476"/>
    <cellStyle name="Normal 2 2 10 2" xfId="4836"/>
    <cellStyle name="Normal 2 2 10 2 2" xfId="16993"/>
    <cellStyle name="Normal 2 2 10 2 3" xfId="16994"/>
    <cellStyle name="Normal 2 2 10 2 4" xfId="16995"/>
    <cellStyle name="Normal 2 2 10 3" xfId="16996"/>
    <cellStyle name="Normal 2 2 10 4" xfId="16997"/>
    <cellStyle name="Normal 2 2 10 5" xfId="16998"/>
    <cellStyle name="Normal 2 2 10 6" xfId="33613"/>
    <cellStyle name="Normal 2 2 11" xfId="1331"/>
    <cellStyle name="Normal 2 2 11 2" xfId="4837"/>
    <cellStyle name="Normal 2 2 11 2 2" xfId="16999"/>
    <cellStyle name="Normal 2 2 11 2 3" xfId="17000"/>
    <cellStyle name="Normal 2 2 11 3" xfId="17001"/>
    <cellStyle name="Normal 2 2 11 4" xfId="17002"/>
    <cellStyle name="Normal 2 2 11 5" xfId="17003"/>
    <cellStyle name="Normal 2 2 12" xfId="4838"/>
    <cellStyle name="Normal 2 2 12 2" xfId="17004"/>
    <cellStyle name="Normal 2 2 12 3" xfId="17005"/>
    <cellStyle name="Normal 2 2 13" xfId="17006"/>
    <cellStyle name="Normal 2 2 14" xfId="17007"/>
    <cellStyle name="Normal 2 2 15" xfId="17008"/>
    <cellStyle name="Normal 2 2 16" xfId="32445"/>
    <cellStyle name="Normal 2 2 17" xfId="34458"/>
    <cellStyle name="Normal 2 2 18" xfId="693"/>
    <cellStyle name="Normal 2 2 19" xfId="696"/>
    <cellStyle name="Normal 2 2 2" xfId="244"/>
    <cellStyle name="Normal 2 2 2 10" xfId="17009"/>
    <cellStyle name="Normal 2 2 2 11" xfId="17010"/>
    <cellStyle name="Normal 2 2 2 12" xfId="17011"/>
    <cellStyle name="Normal 2 2 2 13" xfId="32514"/>
    <cellStyle name="Normal 2 2 2 2" xfId="245"/>
    <cellStyle name="Normal 2 2 2 2 10" xfId="17012"/>
    <cellStyle name="Normal 2 2 2 2 11" xfId="17013"/>
    <cellStyle name="Normal 2 2 2 2 12" xfId="32515"/>
    <cellStyle name="Normal 2 2 2 2 2" xfId="246"/>
    <cellStyle name="Normal 2 2 2 2 2 10" xfId="17014"/>
    <cellStyle name="Normal 2 2 2 2 2 11" xfId="32516"/>
    <cellStyle name="Normal 2 2 2 2 2 2" xfId="247"/>
    <cellStyle name="Normal 2 2 2 2 2 2 2" xfId="921"/>
    <cellStyle name="Normal 2 2 2 2 2 2 2 2" xfId="3263"/>
    <cellStyle name="Normal 2 2 2 2 2 2 2 2 2" xfId="4839"/>
    <cellStyle name="Normal 2 2 2 2 2 2 2 2 2 2" xfId="17015"/>
    <cellStyle name="Normal 2 2 2 2 2 2 2 2 2 3" xfId="17016"/>
    <cellStyle name="Normal 2 2 2 2 2 2 2 2 3" xfId="17017"/>
    <cellStyle name="Normal 2 2 2 2 2 2 2 2 4" xfId="17018"/>
    <cellStyle name="Normal 2 2 2 2 2 2 2 2 5" xfId="17019"/>
    <cellStyle name="Normal 2 2 2 2 2 2 2 2 6" xfId="33618"/>
    <cellStyle name="Normal 2 2 2 2 2 2 2 3" xfId="2067"/>
    <cellStyle name="Normal 2 2 2 2 2 2 2 3 2" xfId="4840"/>
    <cellStyle name="Normal 2 2 2 2 2 2 2 3 2 2" xfId="17020"/>
    <cellStyle name="Normal 2 2 2 2 2 2 2 3 2 3" xfId="17021"/>
    <cellStyle name="Normal 2 2 2 2 2 2 2 3 3" xfId="17022"/>
    <cellStyle name="Normal 2 2 2 2 2 2 2 3 4" xfId="17023"/>
    <cellStyle name="Normal 2 2 2 2 2 2 2 3 5" xfId="17024"/>
    <cellStyle name="Normal 2 2 2 2 2 2 2 4" xfId="4841"/>
    <cellStyle name="Normal 2 2 2 2 2 2 2 4 2" xfId="17025"/>
    <cellStyle name="Normal 2 2 2 2 2 2 2 4 3" xfId="17026"/>
    <cellStyle name="Normal 2 2 2 2 2 2 2 5" xfId="17027"/>
    <cellStyle name="Normal 2 2 2 2 2 2 2 6" xfId="17028"/>
    <cellStyle name="Normal 2 2 2 2 2 2 2 7" xfId="17029"/>
    <cellStyle name="Normal 2 2 2 2 2 2 2 8" xfId="33107"/>
    <cellStyle name="Normal 2 2 2 2 2 2 3" xfId="2716"/>
    <cellStyle name="Normal 2 2 2 2 2 2 3 2" xfId="4842"/>
    <cellStyle name="Normal 2 2 2 2 2 2 3 2 2" xfId="17030"/>
    <cellStyle name="Normal 2 2 2 2 2 2 3 2 3" xfId="17031"/>
    <cellStyle name="Normal 2 2 2 2 2 2 3 2 4" xfId="17032"/>
    <cellStyle name="Normal 2 2 2 2 2 2 3 3" xfId="17033"/>
    <cellStyle name="Normal 2 2 2 2 2 2 3 4" xfId="17034"/>
    <cellStyle name="Normal 2 2 2 2 2 2 3 5" xfId="17035"/>
    <cellStyle name="Normal 2 2 2 2 2 2 3 6" xfId="33617"/>
    <cellStyle name="Normal 2 2 2 2 2 2 4" xfId="1571"/>
    <cellStyle name="Normal 2 2 2 2 2 2 4 2" xfId="4843"/>
    <cellStyle name="Normal 2 2 2 2 2 2 4 2 2" xfId="17036"/>
    <cellStyle name="Normal 2 2 2 2 2 2 4 2 3" xfId="17037"/>
    <cellStyle name="Normal 2 2 2 2 2 2 4 3" xfId="17038"/>
    <cellStyle name="Normal 2 2 2 2 2 2 4 4" xfId="17039"/>
    <cellStyle name="Normal 2 2 2 2 2 2 4 5" xfId="17040"/>
    <cellStyle name="Normal 2 2 2 2 2 2 5" xfId="4844"/>
    <cellStyle name="Normal 2 2 2 2 2 2 5 2" xfId="17041"/>
    <cellStyle name="Normal 2 2 2 2 2 2 5 3" xfId="17042"/>
    <cellStyle name="Normal 2 2 2 2 2 2 6" xfId="17043"/>
    <cellStyle name="Normal 2 2 2 2 2 2 7" xfId="17044"/>
    <cellStyle name="Normal 2 2 2 2 2 2 8" xfId="17045"/>
    <cellStyle name="Normal 2 2 2 2 2 2 9" xfId="32888"/>
    <cellStyle name="Normal 2 2 2 2 2 3" xfId="248"/>
    <cellStyle name="Normal 2 2 2 2 2 3 2" xfId="922"/>
    <cellStyle name="Normal 2 2 2 2 2 3 2 2" xfId="3379"/>
    <cellStyle name="Normal 2 2 2 2 2 3 2 2 2" xfId="4845"/>
    <cellStyle name="Normal 2 2 2 2 2 3 2 2 2 2" xfId="17046"/>
    <cellStyle name="Normal 2 2 2 2 2 3 2 2 2 3" xfId="17047"/>
    <cellStyle name="Normal 2 2 2 2 2 3 2 2 3" xfId="17048"/>
    <cellStyle name="Normal 2 2 2 2 2 3 2 2 4" xfId="17049"/>
    <cellStyle name="Normal 2 2 2 2 2 3 2 2 5" xfId="17050"/>
    <cellStyle name="Normal 2 2 2 2 2 3 2 2 6" xfId="33620"/>
    <cellStyle name="Normal 2 2 2 2 2 3 2 3" xfId="2135"/>
    <cellStyle name="Normal 2 2 2 2 2 3 2 3 2" xfId="4846"/>
    <cellStyle name="Normal 2 2 2 2 2 3 2 3 2 2" xfId="17051"/>
    <cellStyle name="Normal 2 2 2 2 2 3 2 3 2 3" xfId="17052"/>
    <cellStyle name="Normal 2 2 2 2 2 3 2 3 3" xfId="17053"/>
    <cellStyle name="Normal 2 2 2 2 2 3 2 3 4" xfId="17054"/>
    <cellStyle name="Normal 2 2 2 2 2 3 2 3 5" xfId="17055"/>
    <cellStyle name="Normal 2 2 2 2 2 3 2 4" xfId="4847"/>
    <cellStyle name="Normal 2 2 2 2 2 3 2 4 2" xfId="17056"/>
    <cellStyle name="Normal 2 2 2 2 2 3 2 4 3" xfId="17057"/>
    <cellStyle name="Normal 2 2 2 2 2 3 2 5" xfId="17058"/>
    <cellStyle name="Normal 2 2 2 2 2 3 2 6" xfId="17059"/>
    <cellStyle name="Normal 2 2 2 2 2 3 2 7" xfId="17060"/>
    <cellStyle name="Normal 2 2 2 2 2 3 2 8" xfId="33108"/>
    <cellStyle name="Normal 2 2 2 2 2 3 3" xfId="2831"/>
    <cellStyle name="Normal 2 2 2 2 2 3 3 2" xfId="4848"/>
    <cellStyle name="Normal 2 2 2 2 2 3 3 2 2" xfId="17061"/>
    <cellStyle name="Normal 2 2 2 2 2 3 3 2 3" xfId="17062"/>
    <cellStyle name="Normal 2 2 2 2 2 3 3 2 4" xfId="17063"/>
    <cellStyle name="Normal 2 2 2 2 2 3 3 3" xfId="17064"/>
    <cellStyle name="Normal 2 2 2 2 2 3 3 4" xfId="17065"/>
    <cellStyle name="Normal 2 2 2 2 2 3 3 5" xfId="17066"/>
    <cellStyle name="Normal 2 2 2 2 2 3 3 6" xfId="33619"/>
    <cellStyle name="Normal 2 2 2 2 2 3 4" xfId="1687"/>
    <cellStyle name="Normal 2 2 2 2 2 3 4 2" xfId="4849"/>
    <cellStyle name="Normal 2 2 2 2 2 3 4 2 2" xfId="17067"/>
    <cellStyle name="Normal 2 2 2 2 2 3 4 2 3" xfId="17068"/>
    <cellStyle name="Normal 2 2 2 2 2 3 4 3" xfId="17069"/>
    <cellStyle name="Normal 2 2 2 2 2 3 4 4" xfId="17070"/>
    <cellStyle name="Normal 2 2 2 2 2 3 4 5" xfId="17071"/>
    <cellStyle name="Normal 2 2 2 2 2 3 5" xfId="4850"/>
    <cellStyle name="Normal 2 2 2 2 2 3 5 2" xfId="17072"/>
    <cellStyle name="Normal 2 2 2 2 2 3 5 3" xfId="17073"/>
    <cellStyle name="Normal 2 2 2 2 2 3 6" xfId="17074"/>
    <cellStyle name="Normal 2 2 2 2 2 3 7" xfId="17075"/>
    <cellStyle name="Normal 2 2 2 2 2 3 8" xfId="17076"/>
    <cellStyle name="Normal 2 2 2 2 2 3 9" xfId="32791"/>
    <cellStyle name="Normal 2 2 2 2 2 4" xfId="923"/>
    <cellStyle name="Normal 2 2 2 2 2 4 2" xfId="3166"/>
    <cellStyle name="Normal 2 2 2 2 2 4 2 2" xfId="4851"/>
    <cellStyle name="Normal 2 2 2 2 2 4 2 2 2" xfId="17077"/>
    <cellStyle name="Normal 2 2 2 2 2 4 2 2 3" xfId="17078"/>
    <cellStyle name="Normal 2 2 2 2 2 4 2 3" xfId="17079"/>
    <cellStyle name="Normal 2 2 2 2 2 4 2 4" xfId="17080"/>
    <cellStyle name="Normal 2 2 2 2 2 4 2 5" xfId="17081"/>
    <cellStyle name="Normal 2 2 2 2 2 4 2 6" xfId="33621"/>
    <cellStyle name="Normal 2 2 2 2 2 4 3" xfId="1980"/>
    <cellStyle name="Normal 2 2 2 2 2 4 3 2" xfId="4852"/>
    <cellStyle name="Normal 2 2 2 2 2 4 3 2 2" xfId="17082"/>
    <cellStyle name="Normal 2 2 2 2 2 4 3 2 3" xfId="17083"/>
    <cellStyle name="Normal 2 2 2 2 2 4 3 3" xfId="17084"/>
    <cellStyle name="Normal 2 2 2 2 2 4 3 4" xfId="17085"/>
    <cellStyle name="Normal 2 2 2 2 2 4 3 5" xfId="17086"/>
    <cellStyle name="Normal 2 2 2 2 2 4 4" xfId="4853"/>
    <cellStyle name="Normal 2 2 2 2 2 4 4 2" xfId="17087"/>
    <cellStyle name="Normal 2 2 2 2 2 4 4 3" xfId="17088"/>
    <cellStyle name="Normal 2 2 2 2 2 4 5" xfId="17089"/>
    <cellStyle name="Normal 2 2 2 2 2 4 6" xfId="17090"/>
    <cellStyle name="Normal 2 2 2 2 2 4 7" xfId="17091"/>
    <cellStyle name="Normal 2 2 2 2 2 4 8" xfId="33106"/>
    <cellStyle name="Normal 2 2 2 2 2 5" xfId="2619"/>
    <cellStyle name="Normal 2 2 2 2 2 5 2" xfId="4854"/>
    <cellStyle name="Normal 2 2 2 2 2 5 2 2" xfId="17092"/>
    <cellStyle name="Normal 2 2 2 2 2 5 2 3" xfId="17093"/>
    <cellStyle name="Normal 2 2 2 2 2 5 2 4" xfId="17094"/>
    <cellStyle name="Normal 2 2 2 2 2 5 3" xfId="17095"/>
    <cellStyle name="Normal 2 2 2 2 2 5 4" xfId="17096"/>
    <cellStyle name="Normal 2 2 2 2 2 5 5" xfId="17097"/>
    <cellStyle name="Normal 2 2 2 2 2 5 6" xfId="33616"/>
    <cellStyle name="Normal 2 2 2 2 2 6" xfId="1474"/>
    <cellStyle name="Normal 2 2 2 2 2 6 2" xfId="4855"/>
    <cellStyle name="Normal 2 2 2 2 2 6 2 2" xfId="17098"/>
    <cellStyle name="Normal 2 2 2 2 2 6 2 3" xfId="17099"/>
    <cellStyle name="Normal 2 2 2 2 2 6 3" xfId="17100"/>
    <cellStyle name="Normal 2 2 2 2 2 6 4" xfId="17101"/>
    <cellStyle name="Normal 2 2 2 2 2 6 5" xfId="17102"/>
    <cellStyle name="Normal 2 2 2 2 2 7" xfId="4856"/>
    <cellStyle name="Normal 2 2 2 2 2 7 2" xfId="17103"/>
    <cellStyle name="Normal 2 2 2 2 2 7 3" xfId="17104"/>
    <cellStyle name="Normal 2 2 2 2 2 8" xfId="17105"/>
    <cellStyle name="Normal 2 2 2 2 2 9" xfId="17106"/>
    <cellStyle name="Normal 2 2 2 2 3" xfId="249"/>
    <cellStyle name="Normal 2 2 2 2 3 2" xfId="924"/>
    <cellStyle name="Normal 2 2 2 2 3 2 2" xfId="3262"/>
    <cellStyle name="Normal 2 2 2 2 3 2 2 2" xfId="4857"/>
    <cellStyle name="Normal 2 2 2 2 3 2 2 2 2" xfId="17107"/>
    <cellStyle name="Normal 2 2 2 2 3 2 2 2 3" xfId="17108"/>
    <cellStyle name="Normal 2 2 2 2 3 2 2 3" xfId="17109"/>
    <cellStyle name="Normal 2 2 2 2 3 2 2 4" xfId="17110"/>
    <cellStyle name="Normal 2 2 2 2 3 2 2 5" xfId="17111"/>
    <cellStyle name="Normal 2 2 2 2 3 2 2 6" xfId="33623"/>
    <cellStyle name="Normal 2 2 2 2 3 2 3" xfId="2066"/>
    <cellStyle name="Normal 2 2 2 2 3 2 3 2" xfId="4858"/>
    <cellStyle name="Normal 2 2 2 2 3 2 3 2 2" xfId="17112"/>
    <cellStyle name="Normal 2 2 2 2 3 2 3 2 3" xfId="17113"/>
    <cellStyle name="Normal 2 2 2 2 3 2 3 3" xfId="17114"/>
    <cellStyle name="Normal 2 2 2 2 3 2 3 4" xfId="17115"/>
    <cellStyle name="Normal 2 2 2 2 3 2 3 5" xfId="17116"/>
    <cellStyle name="Normal 2 2 2 2 3 2 4" xfId="4859"/>
    <cellStyle name="Normal 2 2 2 2 3 2 4 2" xfId="17117"/>
    <cellStyle name="Normal 2 2 2 2 3 2 4 3" xfId="17118"/>
    <cellStyle name="Normal 2 2 2 2 3 2 5" xfId="17119"/>
    <cellStyle name="Normal 2 2 2 2 3 2 6" xfId="17120"/>
    <cellStyle name="Normal 2 2 2 2 3 2 7" xfId="17121"/>
    <cellStyle name="Normal 2 2 2 2 3 2 8" xfId="33109"/>
    <cellStyle name="Normal 2 2 2 2 3 3" xfId="2715"/>
    <cellStyle name="Normal 2 2 2 2 3 3 2" xfId="4860"/>
    <cellStyle name="Normal 2 2 2 2 3 3 2 2" xfId="17122"/>
    <cellStyle name="Normal 2 2 2 2 3 3 2 3" xfId="17123"/>
    <cellStyle name="Normal 2 2 2 2 3 3 2 4" xfId="17124"/>
    <cellStyle name="Normal 2 2 2 2 3 3 3" xfId="17125"/>
    <cellStyle name="Normal 2 2 2 2 3 3 4" xfId="17126"/>
    <cellStyle name="Normal 2 2 2 2 3 3 5" xfId="17127"/>
    <cellStyle name="Normal 2 2 2 2 3 3 6" xfId="33622"/>
    <cellStyle name="Normal 2 2 2 2 3 4" xfId="1570"/>
    <cellStyle name="Normal 2 2 2 2 3 4 2" xfId="4861"/>
    <cellStyle name="Normal 2 2 2 2 3 4 2 2" xfId="17128"/>
    <cellStyle name="Normal 2 2 2 2 3 4 2 3" xfId="17129"/>
    <cellStyle name="Normal 2 2 2 2 3 4 3" xfId="17130"/>
    <cellStyle name="Normal 2 2 2 2 3 4 4" xfId="17131"/>
    <cellStyle name="Normal 2 2 2 2 3 4 5" xfId="17132"/>
    <cellStyle name="Normal 2 2 2 2 3 5" xfId="4862"/>
    <cellStyle name="Normal 2 2 2 2 3 5 2" xfId="17133"/>
    <cellStyle name="Normal 2 2 2 2 3 5 3" xfId="17134"/>
    <cellStyle name="Normal 2 2 2 2 3 6" xfId="17135"/>
    <cellStyle name="Normal 2 2 2 2 3 7" xfId="17136"/>
    <cellStyle name="Normal 2 2 2 2 3 8" xfId="17137"/>
    <cellStyle name="Normal 2 2 2 2 3 9" xfId="32887"/>
    <cellStyle name="Normal 2 2 2 2 4" xfId="250"/>
    <cellStyle name="Normal 2 2 2 2 4 2" xfId="925"/>
    <cellStyle name="Normal 2 2 2 2 4 2 2" xfId="3380"/>
    <cellStyle name="Normal 2 2 2 2 4 2 2 2" xfId="4863"/>
    <cellStyle name="Normal 2 2 2 2 4 2 2 2 2" xfId="17138"/>
    <cellStyle name="Normal 2 2 2 2 4 2 2 2 3" xfId="17139"/>
    <cellStyle name="Normal 2 2 2 2 4 2 2 3" xfId="17140"/>
    <cellStyle name="Normal 2 2 2 2 4 2 2 4" xfId="17141"/>
    <cellStyle name="Normal 2 2 2 2 4 2 2 5" xfId="17142"/>
    <cellStyle name="Normal 2 2 2 2 4 2 2 6" xfId="33625"/>
    <cellStyle name="Normal 2 2 2 2 4 2 3" xfId="2136"/>
    <cellStyle name="Normal 2 2 2 2 4 2 3 2" xfId="4864"/>
    <cellStyle name="Normal 2 2 2 2 4 2 3 2 2" xfId="17143"/>
    <cellStyle name="Normal 2 2 2 2 4 2 3 2 3" xfId="17144"/>
    <cellStyle name="Normal 2 2 2 2 4 2 3 3" xfId="17145"/>
    <cellStyle name="Normal 2 2 2 2 4 2 3 4" xfId="17146"/>
    <cellStyle name="Normal 2 2 2 2 4 2 3 5" xfId="17147"/>
    <cellStyle name="Normal 2 2 2 2 4 2 4" xfId="4865"/>
    <cellStyle name="Normal 2 2 2 2 4 2 4 2" xfId="17148"/>
    <cellStyle name="Normal 2 2 2 2 4 2 4 3" xfId="17149"/>
    <cellStyle name="Normal 2 2 2 2 4 2 5" xfId="17150"/>
    <cellStyle name="Normal 2 2 2 2 4 2 6" xfId="17151"/>
    <cellStyle name="Normal 2 2 2 2 4 2 7" xfId="17152"/>
    <cellStyle name="Normal 2 2 2 2 4 2 8" xfId="33110"/>
    <cellStyle name="Normal 2 2 2 2 4 3" xfId="2832"/>
    <cellStyle name="Normal 2 2 2 2 4 3 2" xfId="4866"/>
    <cellStyle name="Normal 2 2 2 2 4 3 2 2" xfId="17153"/>
    <cellStyle name="Normal 2 2 2 2 4 3 2 3" xfId="17154"/>
    <cellStyle name="Normal 2 2 2 2 4 3 2 4" xfId="17155"/>
    <cellStyle name="Normal 2 2 2 2 4 3 3" xfId="17156"/>
    <cellStyle name="Normal 2 2 2 2 4 3 4" xfId="17157"/>
    <cellStyle name="Normal 2 2 2 2 4 3 5" xfId="17158"/>
    <cellStyle name="Normal 2 2 2 2 4 3 6" xfId="33624"/>
    <cellStyle name="Normal 2 2 2 2 4 4" xfId="1688"/>
    <cellStyle name="Normal 2 2 2 2 4 4 2" xfId="4867"/>
    <cellStyle name="Normal 2 2 2 2 4 4 2 2" xfId="17159"/>
    <cellStyle name="Normal 2 2 2 2 4 4 2 3" xfId="17160"/>
    <cellStyle name="Normal 2 2 2 2 4 4 3" xfId="17161"/>
    <cellStyle name="Normal 2 2 2 2 4 4 4" xfId="17162"/>
    <cellStyle name="Normal 2 2 2 2 4 4 5" xfId="17163"/>
    <cellStyle name="Normal 2 2 2 2 4 5" xfId="4868"/>
    <cellStyle name="Normal 2 2 2 2 4 5 2" xfId="17164"/>
    <cellStyle name="Normal 2 2 2 2 4 5 3" xfId="17165"/>
    <cellStyle name="Normal 2 2 2 2 4 6" xfId="17166"/>
    <cellStyle name="Normal 2 2 2 2 4 7" xfId="17167"/>
    <cellStyle name="Normal 2 2 2 2 4 8" xfId="17168"/>
    <cellStyle name="Normal 2 2 2 2 4 9" xfId="32690"/>
    <cellStyle name="Normal 2 2 2 2 5" xfId="926"/>
    <cellStyle name="Normal 2 2 2 2 5 2" xfId="3040"/>
    <cellStyle name="Normal 2 2 2 2 5 2 2" xfId="4869"/>
    <cellStyle name="Normal 2 2 2 2 5 2 2 2" xfId="17169"/>
    <cellStyle name="Normal 2 2 2 2 5 2 2 3" xfId="17170"/>
    <cellStyle name="Normal 2 2 2 2 5 2 3" xfId="17171"/>
    <cellStyle name="Normal 2 2 2 2 5 2 4" xfId="17172"/>
    <cellStyle name="Normal 2 2 2 2 5 2 5" xfId="17173"/>
    <cellStyle name="Normal 2 2 2 2 5 2 6" xfId="33626"/>
    <cellStyle name="Normal 2 2 2 2 5 3" xfId="1891"/>
    <cellStyle name="Normal 2 2 2 2 5 3 2" xfId="4870"/>
    <cellStyle name="Normal 2 2 2 2 5 3 2 2" xfId="17174"/>
    <cellStyle name="Normal 2 2 2 2 5 3 2 3" xfId="17175"/>
    <cellStyle name="Normal 2 2 2 2 5 3 3" xfId="17176"/>
    <cellStyle name="Normal 2 2 2 2 5 3 4" xfId="17177"/>
    <cellStyle name="Normal 2 2 2 2 5 3 5" xfId="17178"/>
    <cellStyle name="Normal 2 2 2 2 5 4" xfId="4871"/>
    <cellStyle name="Normal 2 2 2 2 5 4 2" xfId="17179"/>
    <cellStyle name="Normal 2 2 2 2 5 4 3" xfId="17180"/>
    <cellStyle name="Normal 2 2 2 2 5 5" xfId="17181"/>
    <cellStyle name="Normal 2 2 2 2 5 6" xfId="17182"/>
    <cellStyle name="Normal 2 2 2 2 5 7" xfId="17183"/>
    <cellStyle name="Normal 2 2 2 2 5 8" xfId="33105"/>
    <cellStyle name="Normal 2 2 2 2 6" xfId="2493"/>
    <cellStyle name="Normal 2 2 2 2 6 2" xfId="4872"/>
    <cellStyle name="Normal 2 2 2 2 6 2 2" xfId="17184"/>
    <cellStyle name="Normal 2 2 2 2 6 2 3" xfId="17185"/>
    <cellStyle name="Normal 2 2 2 2 6 2 4" xfId="17186"/>
    <cellStyle name="Normal 2 2 2 2 6 3" xfId="17187"/>
    <cellStyle name="Normal 2 2 2 2 6 4" xfId="17188"/>
    <cellStyle name="Normal 2 2 2 2 6 5" xfId="17189"/>
    <cellStyle name="Normal 2 2 2 2 6 6" xfId="33615"/>
    <cellStyle name="Normal 2 2 2 2 7" xfId="1348"/>
    <cellStyle name="Normal 2 2 2 2 7 2" xfId="4873"/>
    <cellStyle name="Normal 2 2 2 2 7 2 2" xfId="17190"/>
    <cellStyle name="Normal 2 2 2 2 7 2 3" xfId="17191"/>
    <cellStyle name="Normal 2 2 2 2 7 3" xfId="17192"/>
    <cellStyle name="Normal 2 2 2 2 7 4" xfId="17193"/>
    <cellStyle name="Normal 2 2 2 2 7 5" xfId="17194"/>
    <cellStyle name="Normal 2 2 2 2 8" xfId="4874"/>
    <cellStyle name="Normal 2 2 2 2 8 2" xfId="17195"/>
    <cellStyle name="Normal 2 2 2 2 8 3" xfId="17196"/>
    <cellStyle name="Normal 2 2 2 2 9" xfId="17197"/>
    <cellStyle name="Normal 2 2 2 3" xfId="251"/>
    <cellStyle name="Normal 2 2 2 3 10" xfId="17198"/>
    <cellStyle name="Normal 2 2 2 3 11" xfId="32517"/>
    <cellStyle name="Normal 2 2 2 3 2" xfId="252"/>
    <cellStyle name="Normal 2 2 2 3 2 2" xfId="927"/>
    <cellStyle name="Normal 2 2 2 3 2 2 2" xfId="3264"/>
    <cellStyle name="Normal 2 2 2 3 2 2 2 2" xfId="4875"/>
    <cellStyle name="Normal 2 2 2 3 2 2 2 2 2" xfId="17199"/>
    <cellStyle name="Normal 2 2 2 3 2 2 2 2 3" xfId="17200"/>
    <cellStyle name="Normal 2 2 2 3 2 2 2 3" xfId="17201"/>
    <cellStyle name="Normal 2 2 2 3 2 2 2 4" xfId="17202"/>
    <cellStyle name="Normal 2 2 2 3 2 2 2 5" xfId="17203"/>
    <cellStyle name="Normal 2 2 2 3 2 2 2 6" xfId="33629"/>
    <cellStyle name="Normal 2 2 2 3 2 2 3" xfId="2068"/>
    <cellStyle name="Normal 2 2 2 3 2 2 3 2" xfId="4876"/>
    <cellStyle name="Normal 2 2 2 3 2 2 3 2 2" xfId="17204"/>
    <cellStyle name="Normal 2 2 2 3 2 2 3 2 3" xfId="17205"/>
    <cellStyle name="Normal 2 2 2 3 2 2 3 3" xfId="17206"/>
    <cellStyle name="Normal 2 2 2 3 2 2 3 4" xfId="17207"/>
    <cellStyle name="Normal 2 2 2 3 2 2 3 5" xfId="17208"/>
    <cellStyle name="Normal 2 2 2 3 2 2 4" xfId="4877"/>
    <cellStyle name="Normal 2 2 2 3 2 2 4 2" xfId="17209"/>
    <cellStyle name="Normal 2 2 2 3 2 2 4 3" xfId="17210"/>
    <cellStyle name="Normal 2 2 2 3 2 2 5" xfId="17211"/>
    <cellStyle name="Normal 2 2 2 3 2 2 6" xfId="17212"/>
    <cellStyle name="Normal 2 2 2 3 2 2 7" xfId="17213"/>
    <cellStyle name="Normal 2 2 2 3 2 2 8" xfId="33112"/>
    <cellStyle name="Normal 2 2 2 3 2 3" xfId="2717"/>
    <cellStyle name="Normal 2 2 2 3 2 3 2" xfId="4878"/>
    <cellStyle name="Normal 2 2 2 3 2 3 2 2" xfId="17214"/>
    <cellStyle name="Normal 2 2 2 3 2 3 2 3" xfId="17215"/>
    <cellStyle name="Normal 2 2 2 3 2 3 2 4" xfId="17216"/>
    <cellStyle name="Normal 2 2 2 3 2 3 3" xfId="17217"/>
    <cellStyle name="Normal 2 2 2 3 2 3 4" xfId="17218"/>
    <cellStyle name="Normal 2 2 2 3 2 3 5" xfId="17219"/>
    <cellStyle name="Normal 2 2 2 3 2 3 6" xfId="33628"/>
    <cellStyle name="Normal 2 2 2 3 2 4" xfId="1572"/>
    <cellStyle name="Normal 2 2 2 3 2 4 2" xfId="4879"/>
    <cellStyle name="Normal 2 2 2 3 2 4 2 2" xfId="17220"/>
    <cellStyle name="Normal 2 2 2 3 2 4 2 3" xfId="17221"/>
    <cellStyle name="Normal 2 2 2 3 2 4 3" xfId="17222"/>
    <cellStyle name="Normal 2 2 2 3 2 4 4" xfId="17223"/>
    <cellStyle name="Normal 2 2 2 3 2 4 5" xfId="17224"/>
    <cellStyle name="Normal 2 2 2 3 2 5" xfId="4880"/>
    <cellStyle name="Normal 2 2 2 3 2 5 2" xfId="17225"/>
    <cellStyle name="Normal 2 2 2 3 2 5 3" xfId="17226"/>
    <cellStyle name="Normal 2 2 2 3 2 6" xfId="17227"/>
    <cellStyle name="Normal 2 2 2 3 2 7" xfId="17228"/>
    <cellStyle name="Normal 2 2 2 3 2 8" xfId="17229"/>
    <cellStyle name="Normal 2 2 2 3 2 9" xfId="32889"/>
    <cellStyle name="Normal 2 2 2 3 3" xfId="253"/>
    <cellStyle name="Normal 2 2 2 3 3 2" xfId="928"/>
    <cellStyle name="Normal 2 2 2 3 3 2 2" xfId="3381"/>
    <cellStyle name="Normal 2 2 2 3 3 2 2 2" xfId="4881"/>
    <cellStyle name="Normal 2 2 2 3 3 2 2 2 2" xfId="17230"/>
    <cellStyle name="Normal 2 2 2 3 3 2 2 2 3" xfId="17231"/>
    <cellStyle name="Normal 2 2 2 3 3 2 2 3" xfId="17232"/>
    <cellStyle name="Normal 2 2 2 3 3 2 2 4" xfId="17233"/>
    <cellStyle name="Normal 2 2 2 3 3 2 2 5" xfId="17234"/>
    <cellStyle name="Normal 2 2 2 3 3 2 2 6" xfId="33631"/>
    <cellStyle name="Normal 2 2 2 3 3 2 3" xfId="2137"/>
    <cellStyle name="Normal 2 2 2 3 3 2 3 2" xfId="4882"/>
    <cellStyle name="Normal 2 2 2 3 3 2 3 2 2" xfId="17235"/>
    <cellStyle name="Normal 2 2 2 3 3 2 3 2 3" xfId="17236"/>
    <cellStyle name="Normal 2 2 2 3 3 2 3 3" xfId="17237"/>
    <cellStyle name="Normal 2 2 2 3 3 2 3 4" xfId="17238"/>
    <cellStyle name="Normal 2 2 2 3 3 2 3 5" xfId="17239"/>
    <cellStyle name="Normal 2 2 2 3 3 2 4" xfId="4883"/>
    <cellStyle name="Normal 2 2 2 3 3 2 4 2" xfId="17240"/>
    <cellStyle name="Normal 2 2 2 3 3 2 4 3" xfId="17241"/>
    <cellStyle name="Normal 2 2 2 3 3 2 5" xfId="17242"/>
    <cellStyle name="Normal 2 2 2 3 3 2 6" xfId="17243"/>
    <cellStyle name="Normal 2 2 2 3 3 2 7" xfId="17244"/>
    <cellStyle name="Normal 2 2 2 3 3 2 8" xfId="33113"/>
    <cellStyle name="Normal 2 2 2 3 3 3" xfId="2833"/>
    <cellStyle name="Normal 2 2 2 3 3 3 2" xfId="4884"/>
    <cellStyle name="Normal 2 2 2 3 3 3 2 2" xfId="17245"/>
    <cellStyle name="Normal 2 2 2 3 3 3 2 3" xfId="17246"/>
    <cellStyle name="Normal 2 2 2 3 3 3 2 4" xfId="17247"/>
    <cellStyle name="Normal 2 2 2 3 3 3 3" xfId="17248"/>
    <cellStyle name="Normal 2 2 2 3 3 3 4" xfId="17249"/>
    <cellStyle name="Normal 2 2 2 3 3 3 5" xfId="17250"/>
    <cellStyle name="Normal 2 2 2 3 3 3 6" xfId="33630"/>
    <cellStyle name="Normal 2 2 2 3 3 4" xfId="1689"/>
    <cellStyle name="Normal 2 2 2 3 3 4 2" xfId="4885"/>
    <cellStyle name="Normal 2 2 2 3 3 4 2 2" xfId="17251"/>
    <cellStyle name="Normal 2 2 2 3 3 4 2 3" xfId="17252"/>
    <cellStyle name="Normal 2 2 2 3 3 4 3" xfId="17253"/>
    <cellStyle name="Normal 2 2 2 3 3 4 4" xfId="17254"/>
    <cellStyle name="Normal 2 2 2 3 3 4 5" xfId="17255"/>
    <cellStyle name="Normal 2 2 2 3 3 5" xfId="4886"/>
    <cellStyle name="Normal 2 2 2 3 3 5 2" xfId="17256"/>
    <cellStyle name="Normal 2 2 2 3 3 5 3" xfId="17257"/>
    <cellStyle name="Normal 2 2 2 3 3 6" xfId="17258"/>
    <cellStyle name="Normal 2 2 2 3 3 7" xfId="17259"/>
    <cellStyle name="Normal 2 2 2 3 3 8" xfId="17260"/>
    <cellStyle name="Normal 2 2 2 3 3 9" xfId="32792"/>
    <cellStyle name="Normal 2 2 2 3 4" xfId="929"/>
    <cellStyle name="Normal 2 2 2 3 4 2" xfId="3167"/>
    <cellStyle name="Normal 2 2 2 3 4 2 2" xfId="4887"/>
    <cellStyle name="Normal 2 2 2 3 4 2 2 2" xfId="17261"/>
    <cellStyle name="Normal 2 2 2 3 4 2 2 3" xfId="17262"/>
    <cellStyle name="Normal 2 2 2 3 4 2 3" xfId="17263"/>
    <cellStyle name="Normal 2 2 2 3 4 2 4" xfId="17264"/>
    <cellStyle name="Normal 2 2 2 3 4 2 5" xfId="17265"/>
    <cellStyle name="Normal 2 2 2 3 4 2 6" xfId="33632"/>
    <cellStyle name="Normal 2 2 2 3 4 3" xfId="1981"/>
    <cellStyle name="Normal 2 2 2 3 4 3 2" xfId="4888"/>
    <cellStyle name="Normal 2 2 2 3 4 3 2 2" xfId="17266"/>
    <cellStyle name="Normal 2 2 2 3 4 3 2 3" xfId="17267"/>
    <cellStyle name="Normal 2 2 2 3 4 3 3" xfId="17268"/>
    <cellStyle name="Normal 2 2 2 3 4 3 4" xfId="17269"/>
    <cellStyle name="Normal 2 2 2 3 4 3 5" xfId="17270"/>
    <cellStyle name="Normal 2 2 2 3 4 4" xfId="4889"/>
    <cellStyle name="Normal 2 2 2 3 4 4 2" xfId="17271"/>
    <cellStyle name="Normal 2 2 2 3 4 4 3" xfId="17272"/>
    <cellStyle name="Normal 2 2 2 3 4 5" xfId="17273"/>
    <cellStyle name="Normal 2 2 2 3 4 6" xfId="17274"/>
    <cellStyle name="Normal 2 2 2 3 4 7" xfId="17275"/>
    <cellStyle name="Normal 2 2 2 3 4 8" xfId="33111"/>
    <cellStyle name="Normal 2 2 2 3 5" xfId="2620"/>
    <cellStyle name="Normal 2 2 2 3 5 2" xfId="4890"/>
    <cellStyle name="Normal 2 2 2 3 5 2 2" xfId="17276"/>
    <cellStyle name="Normal 2 2 2 3 5 2 3" xfId="17277"/>
    <cellStyle name="Normal 2 2 2 3 5 2 4" xfId="17278"/>
    <cellStyle name="Normal 2 2 2 3 5 3" xfId="17279"/>
    <cellStyle name="Normal 2 2 2 3 5 4" xfId="17280"/>
    <cellStyle name="Normal 2 2 2 3 5 5" xfId="17281"/>
    <cellStyle name="Normal 2 2 2 3 5 6" xfId="33627"/>
    <cellStyle name="Normal 2 2 2 3 6" xfId="1475"/>
    <cellStyle name="Normal 2 2 2 3 6 2" xfId="4891"/>
    <cellStyle name="Normal 2 2 2 3 6 2 2" xfId="17282"/>
    <cellStyle name="Normal 2 2 2 3 6 2 3" xfId="17283"/>
    <cellStyle name="Normal 2 2 2 3 6 3" xfId="17284"/>
    <cellStyle name="Normal 2 2 2 3 6 4" xfId="17285"/>
    <cellStyle name="Normal 2 2 2 3 6 5" xfId="17286"/>
    <cellStyle name="Normal 2 2 2 3 7" xfId="4892"/>
    <cellStyle name="Normal 2 2 2 3 7 2" xfId="17287"/>
    <cellStyle name="Normal 2 2 2 3 7 3" xfId="17288"/>
    <cellStyle name="Normal 2 2 2 3 8" xfId="17289"/>
    <cellStyle name="Normal 2 2 2 3 9" xfId="17290"/>
    <cellStyle name="Normal 2 2 2 4" xfId="254"/>
    <cellStyle name="Normal 2 2 2 4 2" xfId="930"/>
    <cellStyle name="Normal 2 2 2 4 2 2" xfId="3261"/>
    <cellStyle name="Normal 2 2 2 4 2 2 2" xfId="4893"/>
    <cellStyle name="Normal 2 2 2 4 2 2 2 2" xfId="17291"/>
    <cellStyle name="Normal 2 2 2 4 2 2 2 3" xfId="17292"/>
    <cellStyle name="Normal 2 2 2 4 2 2 3" xfId="17293"/>
    <cellStyle name="Normal 2 2 2 4 2 2 4" xfId="17294"/>
    <cellStyle name="Normal 2 2 2 4 2 2 5" xfId="17295"/>
    <cellStyle name="Normal 2 2 2 4 2 2 6" xfId="33634"/>
    <cellStyle name="Normal 2 2 2 4 2 3" xfId="2065"/>
    <cellStyle name="Normal 2 2 2 4 2 3 2" xfId="4894"/>
    <cellStyle name="Normal 2 2 2 4 2 3 2 2" xfId="17296"/>
    <cellStyle name="Normal 2 2 2 4 2 3 2 3" xfId="17297"/>
    <cellStyle name="Normal 2 2 2 4 2 3 3" xfId="17298"/>
    <cellStyle name="Normal 2 2 2 4 2 3 4" xfId="17299"/>
    <cellStyle name="Normal 2 2 2 4 2 3 5" xfId="17300"/>
    <cellStyle name="Normal 2 2 2 4 2 4" xfId="4895"/>
    <cellStyle name="Normal 2 2 2 4 2 4 2" xfId="17301"/>
    <cellStyle name="Normal 2 2 2 4 2 4 3" xfId="17302"/>
    <cellStyle name="Normal 2 2 2 4 2 5" xfId="17303"/>
    <cellStyle name="Normal 2 2 2 4 2 6" xfId="17304"/>
    <cellStyle name="Normal 2 2 2 4 2 7" xfId="17305"/>
    <cellStyle name="Normal 2 2 2 4 2 8" xfId="33114"/>
    <cellStyle name="Normal 2 2 2 4 3" xfId="2714"/>
    <cellStyle name="Normal 2 2 2 4 3 2" xfId="4896"/>
    <cellStyle name="Normal 2 2 2 4 3 2 2" xfId="17306"/>
    <cellStyle name="Normal 2 2 2 4 3 2 3" xfId="17307"/>
    <cellStyle name="Normal 2 2 2 4 3 2 4" xfId="17308"/>
    <cellStyle name="Normal 2 2 2 4 3 3" xfId="17309"/>
    <cellStyle name="Normal 2 2 2 4 3 4" xfId="17310"/>
    <cellStyle name="Normal 2 2 2 4 3 5" xfId="17311"/>
    <cellStyle name="Normal 2 2 2 4 3 6" xfId="33633"/>
    <cellStyle name="Normal 2 2 2 4 4" xfId="1569"/>
    <cellStyle name="Normal 2 2 2 4 4 2" xfId="4897"/>
    <cellStyle name="Normal 2 2 2 4 4 2 2" xfId="17312"/>
    <cellStyle name="Normal 2 2 2 4 4 2 3" xfId="17313"/>
    <cellStyle name="Normal 2 2 2 4 4 3" xfId="17314"/>
    <cellStyle name="Normal 2 2 2 4 4 4" xfId="17315"/>
    <cellStyle name="Normal 2 2 2 4 4 5" xfId="17316"/>
    <cellStyle name="Normal 2 2 2 4 5" xfId="4898"/>
    <cellStyle name="Normal 2 2 2 4 5 2" xfId="17317"/>
    <cellStyle name="Normal 2 2 2 4 5 3" xfId="17318"/>
    <cellStyle name="Normal 2 2 2 4 6" xfId="17319"/>
    <cellStyle name="Normal 2 2 2 4 7" xfId="17320"/>
    <cellStyle name="Normal 2 2 2 4 8" xfId="17321"/>
    <cellStyle name="Normal 2 2 2 4 9" xfId="32886"/>
    <cellStyle name="Normal 2 2 2 5" xfId="255"/>
    <cellStyle name="Normal 2 2 2 5 2" xfId="931"/>
    <cellStyle name="Normal 2 2 2 5 2 2" xfId="3382"/>
    <cellStyle name="Normal 2 2 2 5 2 2 2" xfId="4899"/>
    <cellStyle name="Normal 2 2 2 5 2 2 2 2" xfId="17322"/>
    <cellStyle name="Normal 2 2 2 5 2 2 2 3" xfId="17323"/>
    <cellStyle name="Normal 2 2 2 5 2 2 3" xfId="17324"/>
    <cellStyle name="Normal 2 2 2 5 2 2 4" xfId="17325"/>
    <cellStyle name="Normal 2 2 2 5 2 2 5" xfId="17326"/>
    <cellStyle name="Normal 2 2 2 5 2 2 6" xfId="33636"/>
    <cellStyle name="Normal 2 2 2 5 2 3" xfId="2138"/>
    <cellStyle name="Normal 2 2 2 5 2 3 2" xfId="4900"/>
    <cellStyle name="Normal 2 2 2 5 2 3 2 2" xfId="17327"/>
    <cellStyle name="Normal 2 2 2 5 2 3 2 3" xfId="17328"/>
    <cellStyle name="Normal 2 2 2 5 2 3 3" xfId="17329"/>
    <cellStyle name="Normal 2 2 2 5 2 3 4" xfId="17330"/>
    <cellStyle name="Normal 2 2 2 5 2 3 5" xfId="17331"/>
    <cellStyle name="Normal 2 2 2 5 2 4" xfId="4901"/>
    <cellStyle name="Normal 2 2 2 5 2 4 2" xfId="17332"/>
    <cellStyle name="Normal 2 2 2 5 2 4 3" xfId="17333"/>
    <cellStyle name="Normal 2 2 2 5 2 5" xfId="17334"/>
    <cellStyle name="Normal 2 2 2 5 2 6" xfId="17335"/>
    <cellStyle name="Normal 2 2 2 5 2 7" xfId="17336"/>
    <cellStyle name="Normal 2 2 2 5 2 8" xfId="33115"/>
    <cellStyle name="Normal 2 2 2 5 3" xfId="2834"/>
    <cellStyle name="Normal 2 2 2 5 3 2" xfId="4902"/>
    <cellStyle name="Normal 2 2 2 5 3 2 2" xfId="17337"/>
    <cellStyle name="Normal 2 2 2 5 3 2 3" xfId="17338"/>
    <cellStyle name="Normal 2 2 2 5 3 2 4" xfId="17339"/>
    <cellStyle name="Normal 2 2 2 5 3 3" xfId="17340"/>
    <cellStyle name="Normal 2 2 2 5 3 4" xfId="17341"/>
    <cellStyle name="Normal 2 2 2 5 3 5" xfId="17342"/>
    <cellStyle name="Normal 2 2 2 5 3 6" xfId="33635"/>
    <cellStyle name="Normal 2 2 2 5 4" xfId="1690"/>
    <cellStyle name="Normal 2 2 2 5 4 2" xfId="4903"/>
    <cellStyle name="Normal 2 2 2 5 4 2 2" xfId="17343"/>
    <cellStyle name="Normal 2 2 2 5 4 2 3" xfId="17344"/>
    <cellStyle name="Normal 2 2 2 5 4 3" xfId="17345"/>
    <cellStyle name="Normal 2 2 2 5 4 4" xfId="17346"/>
    <cellStyle name="Normal 2 2 2 5 4 5" xfId="17347"/>
    <cellStyle name="Normal 2 2 2 5 5" xfId="4904"/>
    <cellStyle name="Normal 2 2 2 5 5 2" xfId="17348"/>
    <cellStyle name="Normal 2 2 2 5 5 3" xfId="17349"/>
    <cellStyle name="Normal 2 2 2 5 6" xfId="17350"/>
    <cellStyle name="Normal 2 2 2 5 7" xfId="17351"/>
    <cellStyle name="Normal 2 2 2 5 8" xfId="17352"/>
    <cellStyle name="Normal 2 2 2 5 9" xfId="32689"/>
    <cellStyle name="Normal 2 2 2 6" xfId="932"/>
    <cellStyle name="Normal 2 2 2 6 2" xfId="3039"/>
    <cellStyle name="Normal 2 2 2 6 2 2" xfId="4905"/>
    <cellStyle name="Normal 2 2 2 6 2 2 2" xfId="17353"/>
    <cellStyle name="Normal 2 2 2 6 2 2 3" xfId="17354"/>
    <cellStyle name="Normal 2 2 2 6 2 3" xfId="17355"/>
    <cellStyle name="Normal 2 2 2 6 2 4" xfId="17356"/>
    <cellStyle name="Normal 2 2 2 6 2 5" xfId="17357"/>
    <cellStyle name="Normal 2 2 2 6 2 6" xfId="33637"/>
    <cellStyle name="Normal 2 2 2 6 3" xfId="1890"/>
    <cellStyle name="Normal 2 2 2 6 3 2" xfId="4906"/>
    <cellStyle name="Normal 2 2 2 6 3 2 2" xfId="17358"/>
    <cellStyle name="Normal 2 2 2 6 3 2 3" xfId="17359"/>
    <cellStyle name="Normal 2 2 2 6 3 3" xfId="17360"/>
    <cellStyle name="Normal 2 2 2 6 3 4" xfId="17361"/>
    <cellStyle name="Normal 2 2 2 6 3 5" xfId="17362"/>
    <cellStyle name="Normal 2 2 2 6 4" xfId="4907"/>
    <cellStyle name="Normal 2 2 2 6 4 2" xfId="17363"/>
    <cellStyle name="Normal 2 2 2 6 4 3" xfId="17364"/>
    <cellStyle name="Normal 2 2 2 6 5" xfId="17365"/>
    <cellStyle name="Normal 2 2 2 6 6" xfId="17366"/>
    <cellStyle name="Normal 2 2 2 6 7" xfId="17367"/>
    <cellStyle name="Normal 2 2 2 6 8" xfId="33104"/>
    <cellStyle name="Normal 2 2 2 7" xfId="2492"/>
    <cellStyle name="Normal 2 2 2 7 2" xfId="4908"/>
    <cellStyle name="Normal 2 2 2 7 2 2" xfId="17368"/>
    <cellStyle name="Normal 2 2 2 7 2 3" xfId="17369"/>
    <cellStyle name="Normal 2 2 2 7 2 4" xfId="17370"/>
    <cellStyle name="Normal 2 2 2 7 3" xfId="17371"/>
    <cellStyle name="Normal 2 2 2 7 4" xfId="17372"/>
    <cellStyle name="Normal 2 2 2 7 5" xfId="17373"/>
    <cellStyle name="Normal 2 2 2 7 6" xfId="33614"/>
    <cellStyle name="Normal 2 2 2 8" xfId="1347"/>
    <cellStyle name="Normal 2 2 2 8 2" xfId="4909"/>
    <cellStyle name="Normal 2 2 2 8 2 2" xfId="17374"/>
    <cellStyle name="Normal 2 2 2 8 2 3" xfId="17375"/>
    <cellStyle name="Normal 2 2 2 8 3" xfId="17376"/>
    <cellStyle name="Normal 2 2 2 8 4" xfId="17377"/>
    <cellStyle name="Normal 2 2 2 8 5" xfId="17378"/>
    <cellStyle name="Normal 2 2 2 9" xfId="4910"/>
    <cellStyle name="Normal 2 2 2 9 2" xfId="17379"/>
    <cellStyle name="Normal 2 2 2 9 3" xfId="17380"/>
    <cellStyle name="Normal 2 2 3" xfId="256"/>
    <cellStyle name="Normal 2 2 3 10" xfId="17381"/>
    <cellStyle name="Normal 2 2 3 11" xfId="17382"/>
    <cellStyle name="Normal 2 2 3 12" xfId="17383"/>
    <cellStyle name="Normal 2 2 3 13" xfId="32518"/>
    <cellStyle name="Normal 2 2 3 2" xfId="257"/>
    <cellStyle name="Normal 2 2 3 2 10" xfId="17384"/>
    <cellStyle name="Normal 2 2 3 2 11" xfId="32519"/>
    <cellStyle name="Normal 2 2 3 2 2" xfId="258"/>
    <cellStyle name="Normal 2 2 3 2 2 10" xfId="32520"/>
    <cellStyle name="Normal 2 2 3 2 2 2" xfId="259"/>
    <cellStyle name="Normal 2 2 3 2 2 2 2" xfId="933"/>
    <cellStyle name="Normal 2 2 3 2 2 2 2 2" xfId="3383"/>
    <cellStyle name="Normal 2 2 3 2 2 2 2 2 2" xfId="4911"/>
    <cellStyle name="Normal 2 2 3 2 2 2 2 2 2 2" xfId="17385"/>
    <cellStyle name="Normal 2 2 3 2 2 2 2 2 2 3" xfId="17386"/>
    <cellStyle name="Normal 2 2 3 2 2 2 2 2 3" xfId="17387"/>
    <cellStyle name="Normal 2 2 3 2 2 2 2 2 4" xfId="17388"/>
    <cellStyle name="Normal 2 2 3 2 2 2 2 2 5" xfId="17389"/>
    <cellStyle name="Normal 2 2 3 2 2 2 2 2 6" xfId="33642"/>
    <cellStyle name="Normal 2 2 3 2 2 2 2 3" xfId="2139"/>
    <cellStyle name="Normal 2 2 3 2 2 2 2 3 2" xfId="4912"/>
    <cellStyle name="Normal 2 2 3 2 2 2 2 3 2 2" xfId="17390"/>
    <cellStyle name="Normal 2 2 3 2 2 2 2 3 2 3" xfId="17391"/>
    <cellStyle name="Normal 2 2 3 2 2 2 2 3 3" xfId="17392"/>
    <cellStyle name="Normal 2 2 3 2 2 2 2 3 4" xfId="17393"/>
    <cellStyle name="Normal 2 2 3 2 2 2 2 3 5" xfId="17394"/>
    <cellStyle name="Normal 2 2 3 2 2 2 2 4" xfId="4913"/>
    <cellStyle name="Normal 2 2 3 2 2 2 2 4 2" xfId="17395"/>
    <cellStyle name="Normal 2 2 3 2 2 2 2 4 3" xfId="17396"/>
    <cellStyle name="Normal 2 2 3 2 2 2 2 5" xfId="17397"/>
    <cellStyle name="Normal 2 2 3 2 2 2 2 6" xfId="17398"/>
    <cellStyle name="Normal 2 2 3 2 2 2 2 7" xfId="17399"/>
    <cellStyle name="Normal 2 2 3 2 2 2 2 8" xfId="33119"/>
    <cellStyle name="Normal 2 2 3 2 2 2 3" xfId="2835"/>
    <cellStyle name="Normal 2 2 3 2 2 2 3 2" xfId="4914"/>
    <cellStyle name="Normal 2 2 3 2 2 2 3 2 2" xfId="17400"/>
    <cellStyle name="Normal 2 2 3 2 2 2 3 2 3" xfId="17401"/>
    <cellStyle name="Normal 2 2 3 2 2 2 3 2 4" xfId="17402"/>
    <cellStyle name="Normal 2 2 3 2 2 2 3 3" xfId="17403"/>
    <cellStyle name="Normal 2 2 3 2 2 2 3 4" xfId="17404"/>
    <cellStyle name="Normal 2 2 3 2 2 2 3 5" xfId="17405"/>
    <cellStyle name="Normal 2 2 3 2 2 2 3 6" xfId="33641"/>
    <cellStyle name="Normal 2 2 3 2 2 2 4" xfId="1691"/>
    <cellStyle name="Normal 2 2 3 2 2 2 4 2" xfId="4915"/>
    <cellStyle name="Normal 2 2 3 2 2 2 4 2 2" xfId="17406"/>
    <cellStyle name="Normal 2 2 3 2 2 2 4 2 3" xfId="17407"/>
    <cellStyle name="Normal 2 2 3 2 2 2 4 3" xfId="17408"/>
    <cellStyle name="Normal 2 2 3 2 2 2 4 4" xfId="17409"/>
    <cellStyle name="Normal 2 2 3 2 2 2 4 5" xfId="17410"/>
    <cellStyle name="Normal 2 2 3 2 2 2 5" xfId="4916"/>
    <cellStyle name="Normal 2 2 3 2 2 2 5 2" xfId="17411"/>
    <cellStyle name="Normal 2 2 3 2 2 2 5 3" xfId="17412"/>
    <cellStyle name="Normal 2 2 3 2 2 2 6" xfId="17413"/>
    <cellStyle name="Normal 2 2 3 2 2 2 7" xfId="17414"/>
    <cellStyle name="Normal 2 2 3 2 2 2 8" xfId="17415"/>
    <cellStyle name="Normal 2 2 3 2 2 2 9" xfId="32793"/>
    <cellStyle name="Normal 2 2 3 2 2 3" xfId="934"/>
    <cellStyle name="Normal 2 2 3 2 2 3 2" xfId="3168"/>
    <cellStyle name="Normal 2 2 3 2 2 3 2 2" xfId="4917"/>
    <cellStyle name="Normal 2 2 3 2 2 3 2 2 2" xfId="17416"/>
    <cellStyle name="Normal 2 2 3 2 2 3 2 2 3" xfId="17417"/>
    <cellStyle name="Normal 2 2 3 2 2 3 2 3" xfId="17418"/>
    <cellStyle name="Normal 2 2 3 2 2 3 2 4" xfId="17419"/>
    <cellStyle name="Normal 2 2 3 2 2 3 2 5" xfId="17420"/>
    <cellStyle name="Normal 2 2 3 2 2 3 2 6" xfId="33643"/>
    <cellStyle name="Normal 2 2 3 2 2 3 3" xfId="1982"/>
    <cellStyle name="Normal 2 2 3 2 2 3 3 2" xfId="4918"/>
    <cellStyle name="Normal 2 2 3 2 2 3 3 2 2" xfId="17421"/>
    <cellStyle name="Normal 2 2 3 2 2 3 3 2 3" xfId="17422"/>
    <cellStyle name="Normal 2 2 3 2 2 3 3 3" xfId="17423"/>
    <cellStyle name="Normal 2 2 3 2 2 3 3 4" xfId="17424"/>
    <cellStyle name="Normal 2 2 3 2 2 3 3 5" xfId="17425"/>
    <cellStyle name="Normal 2 2 3 2 2 3 4" xfId="4919"/>
    <cellStyle name="Normal 2 2 3 2 2 3 4 2" xfId="17426"/>
    <cellStyle name="Normal 2 2 3 2 2 3 4 3" xfId="17427"/>
    <cellStyle name="Normal 2 2 3 2 2 3 5" xfId="17428"/>
    <cellStyle name="Normal 2 2 3 2 2 3 6" xfId="17429"/>
    <cellStyle name="Normal 2 2 3 2 2 3 7" xfId="17430"/>
    <cellStyle name="Normal 2 2 3 2 2 3 8" xfId="33118"/>
    <cellStyle name="Normal 2 2 3 2 2 4" xfId="2621"/>
    <cellStyle name="Normal 2 2 3 2 2 4 2" xfId="4920"/>
    <cellStyle name="Normal 2 2 3 2 2 4 2 2" xfId="17431"/>
    <cellStyle name="Normal 2 2 3 2 2 4 2 3" xfId="17432"/>
    <cellStyle name="Normal 2 2 3 2 2 4 2 4" xfId="17433"/>
    <cellStyle name="Normal 2 2 3 2 2 4 3" xfId="17434"/>
    <cellStyle name="Normal 2 2 3 2 2 4 4" xfId="17435"/>
    <cellStyle name="Normal 2 2 3 2 2 4 5" xfId="17436"/>
    <cellStyle name="Normal 2 2 3 2 2 4 6" xfId="33640"/>
    <cellStyle name="Normal 2 2 3 2 2 5" xfId="1476"/>
    <cellStyle name="Normal 2 2 3 2 2 5 2" xfId="4921"/>
    <cellStyle name="Normal 2 2 3 2 2 5 2 2" xfId="17437"/>
    <cellStyle name="Normal 2 2 3 2 2 5 2 3" xfId="17438"/>
    <cellStyle name="Normal 2 2 3 2 2 5 3" xfId="17439"/>
    <cellStyle name="Normal 2 2 3 2 2 5 4" xfId="17440"/>
    <cellStyle name="Normal 2 2 3 2 2 5 5" xfId="17441"/>
    <cellStyle name="Normal 2 2 3 2 2 6" xfId="4922"/>
    <cellStyle name="Normal 2 2 3 2 2 6 2" xfId="17442"/>
    <cellStyle name="Normal 2 2 3 2 2 6 3" xfId="17443"/>
    <cellStyle name="Normal 2 2 3 2 2 7" xfId="17444"/>
    <cellStyle name="Normal 2 2 3 2 2 8" xfId="17445"/>
    <cellStyle name="Normal 2 2 3 2 2 9" xfId="17446"/>
    <cellStyle name="Normal 2 2 3 2 3" xfId="260"/>
    <cellStyle name="Normal 2 2 3 2 3 2" xfId="935"/>
    <cellStyle name="Normal 2 2 3 2 3 2 2" xfId="3384"/>
    <cellStyle name="Normal 2 2 3 2 3 2 2 2" xfId="4923"/>
    <cellStyle name="Normal 2 2 3 2 3 2 2 2 2" xfId="17447"/>
    <cellStyle name="Normal 2 2 3 2 3 2 2 2 3" xfId="17448"/>
    <cellStyle name="Normal 2 2 3 2 3 2 2 3" xfId="17449"/>
    <cellStyle name="Normal 2 2 3 2 3 2 2 4" xfId="17450"/>
    <cellStyle name="Normal 2 2 3 2 3 2 2 5" xfId="17451"/>
    <cellStyle name="Normal 2 2 3 2 3 2 2 6" xfId="33645"/>
    <cellStyle name="Normal 2 2 3 2 3 2 3" xfId="2140"/>
    <cellStyle name="Normal 2 2 3 2 3 2 3 2" xfId="4924"/>
    <cellStyle name="Normal 2 2 3 2 3 2 3 2 2" xfId="17452"/>
    <cellStyle name="Normal 2 2 3 2 3 2 3 2 3" xfId="17453"/>
    <cellStyle name="Normal 2 2 3 2 3 2 3 3" xfId="17454"/>
    <cellStyle name="Normal 2 2 3 2 3 2 3 4" xfId="17455"/>
    <cellStyle name="Normal 2 2 3 2 3 2 3 5" xfId="17456"/>
    <cellStyle name="Normal 2 2 3 2 3 2 4" xfId="4925"/>
    <cellStyle name="Normal 2 2 3 2 3 2 4 2" xfId="17457"/>
    <cellStyle name="Normal 2 2 3 2 3 2 4 3" xfId="17458"/>
    <cellStyle name="Normal 2 2 3 2 3 2 5" xfId="17459"/>
    <cellStyle name="Normal 2 2 3 2 3 2 6" xfId="17460"/>
    <cellStyle name="Normal 2 2 3 2 3 2 7" xfId="17461"/>
    <cellStyle name="Normal 2 2 3 2 3 2 8" xfId="33120"/>
    <cellStyle name="Normal 2 2 3 2 3 3" xfId="2836"/>
    <cellStyle name="Normal 2 2 3 2 3 3 2" xfId="4926"/>
    <cellStyle name="Normal 2 2 3 2 3 3 2 2" xfId="17462"/>
    <cellStyle name="Normal 2 2 3 2 3 3 2 3" xfId="17463"/>
    <cellStyle name="Normal 2 2 3 2 3 3 2 4" xfId="17464"/>
    <cellStyle name="Normal 2 2 3 2 3 3 3" xfId="17465"/>
    <cellStyle name="Normal 2 2 3 2 3 3 4" xfId="17466"/>
    <cellStyle name="Normal 2 2 3 2 3 3 5" xfId="17467"/>
    <cellStyle name="Normal 2 2 3 2 3 3 6" xfId="33644"/>
    <cellStyle name="Normal 2 2 3 2 3 4" xfId="1692"/>
    <cellStyle name="Normal 2 2 3 2 3 4 2" xfId="4927"/>
    <cellStyle name="Normal 2 2 3 2 3 4 2 2" xfId="17468"/>
    <cellStyle name="Normal 2 2 3 2 3 4 2 3" xfId="17469"/>
    <cellStyle name="Normal 2 2 3 2 3 4 3" xfId="17470"/>
    <cellStyle name="Normal 2 2 3 2 3 4 4" xfId="17471"/>
    <cellStyle name="Normal 2 2 3 2 3 4 5" xfId="17472"/>
    <cellStyle name="Normal 2 2 3 2 3 5" xfId="4928"/>
    <cellStyle name="Normal 2 2 3 2 3 5 2" xfId="17473"/>
    <cellStyle name="Normal 2 2 3 2 3 5 3" xfId="17474"/>
    <cellStyle name="Normal 2 2 3 2 3 6" xfId="17475"/>
    <cellStyle name="Normal 2 2 3 2 3 7" xfId="17476"/>
    <cellStyle name="Normal 2 2 3 2 3 8" xfId="17477"/>
    <cellStyle name="Normal 2 2 3 2 3 9" xfId="32708"/>
    <cellStyle name="Normal 2 2 3 2 4" xfId="936"/>
    <cellStyle name="Normal 2 2 3 2 4 2" xfId="3073"/>
    <cellStyle name="Normal 2 2 3 2 4 2 2" xfId="4929"/>
    <cellStyle name="Normal 2 2 3 2 4 2 2 2" xfId="17478"/>
    <cellStyle name="Normal 2 2 3 2 4 2 2 3" xfId="17479"/>
    <cellStyle name="Normal 2 2 3 2 4 2 3" xfId="17480"/>
    <cellStyle name="Normal 2 2 3 2 4 2 4" xfId="17481"/>
    <cellStyle name="Normal 2 2 3 2 4 2 5" xfId="17482"/>
    <cellStyle name="Normal 2 2 3 2 4 2 6" xfId="33646"/>
    <cellStyle name="Normal 2 2 3 2 4 3" xfId="1909"/>
    <cellStyle name="Normal 2 2 3 2 4 3 2" xfId="4930"/>
    <cellStyle name="Normal 2 2 3 2 4 3 2 2" xfId="17483"/>
    <cellStyle name="Normal 2 2 3 2 4 3 2 3" xfId="17484"/>
    <cellStyle name="Normal 2 2 3 2 4 3 3" xfId="17485"/>
    <cellStyle name="Normal 2 2 3 2 4 3 4" xfId="17486"/>
    <cellStyle name="Normal 2 2 3 2 4 3 5" xfId="17487"/>
    <cellStyle name="Normal 2 2 3 2 4 4" xfId="4931"/>
    <cellStyle name="Normal 2 2 3 2 4 4 2" xfId="17488"/>
    <cellStyle name="Normal 2 2 3 2 4 4 3" xfId="17489"/>
    <cellStyle name="Normal 2 2 3 2 4 5" xfId="17490"/>
    <cellStyle name="Normal 2 2 3 2 4 6" xfId="17491"/>
    <cellStyle name="Normal 2 2 3 2 4 7" xfId="17492"/>
    <cellStyle name="Normal 2 2 3 2 4 8" xfId="33117"/>
    <cellStyle name="Normal 2 2 3 2 5" xfId="2526"/>
    <cellStyle name="Normal 2 2 3 2 5 2" xfId="4932"/>
    <cellStyle name="Normal 2 2 3 2 5 2 2" xfId="17493"/>
    <cellStyle name="Normal 2 2 3 2 5 2 3" xfId="17494"/>
    <cellStyle name="Normal 2 2 3 2 5 2 4" xfId="17495"/>
    <cellStyle name="Normal 2 2 3 2 5 3" xfId="17496"/>
    <cellStyle name="Normal 2 2 3 2 5 4" xfId="17497"/>
    <cellStyle name="Normal 2 2 3 2 5 5" xfId="17498"/>
    <cellStyle name="Normal 2 2 3 2 5 6" xfId="33639"/>
    <cellStyle name="Normal 2 2 3 2 6" xfId="1381"/>
    <cellStyle name="Normal 2 2 3 2 6 2" xfId="4933"/>
    <cellStyle name="Normal 2 2 3 2 6 2 2" xfId="17499"/>
    <cellStyle name="Normal 2 2 3 2 6 2 3" xfId="17500"/>
    <cellStyle name="Normal 2 2 3 2 6 3" xfId="17501"/>
    <cellStyle name="Normal 2 2 3 2 6 4" xfId="17502"/>
    <cellStyle name="Normal 2 2 3 2 6 5" xfId="17503"/>
    <cellStyle name="Normal 2 2 3 2 7" xfId="4934"/>
    <cellStyle name="Normal 2 2 3 2 7 2" xfId="17504"/>
    <cellStyle name="Normal 2 2 3 2 7 3" xfId="17505"/>
    <cellStyle name="Normal 2 2 3 2 8" xfId="17506"/>
    <cellStyle name="Normal 2 2 3 2 9" xfId="17507"/>
    <cellStyle name="Normal 2 2 3 3" xfId="261"/>
    <cellStyle name="Normal 2 2 3 3 10" xfId="32521"/>
    <cellStyle name="Normal 2 2 3 3 2" xfId="262"/>
    <cellStyle name="Normal 2 2 3 3 2 2" xfId="937"/>
    <cellStyle name="Normal 2 2 3 3 2 2 2" xfId="3385"/>
    <cellStyle name="Normal 2 2 3 3 2 2 2 2" xfId="4935"/>
    <cellStyle name="Normal 2 2 3 3 2 2 2 2 2" xfId="17508"/>
    <cellStyle name="Normal 2 2 3 3 2 2 2 2 3" xfId="17509"/>
    <cellStyle name="Normal 2 2 3 3 2 2 2 3" xfId="17510"/>
    <cellStyle name="Normal 2 2 3 3 2 2 2 4" xfId="17511"/>
    <cellStyle name="Normal 2 2 3 3 2 2 2 5" xfId="17512"/>
    <cellStyle name="Normal 2 2 3 3 2 2 2 6" xfId="33649"/>
    <cellStyle name="Normal 2 2 3 3 2 2 3" xfId="2141"/>
    <cellStyle name="Normal 2 2 3 3 2 2 3 2" xfId="4936"/>
    <cellStyle name="Normal 2 2 3 3 2 2 3 2 2" xfId="17513"/>
    <cellStyle name="Normal 2 2 3 3 2 2 3 2 3" xfId="17514"/>
    <cellStyle name="Normal 2 2 3 3 2 2 3 3" xfId="17515"/>
    <cellStyle name="Normal 2 2 3 3 2 2 3 4" xfId="17516"/>
    <cellStyle name="Normal 2 2 3 3 2 2 3 5" xfId="17517"/>
    <cellStyle name="Normal 2 2 3 3 2 2 4" xfId="4937"/>
    <cellStyle name="Normal 2 2 3 3 2 2 4 2" xfId="17518"/>
    <cellStyle name="Normal 2 2 3 3 2 2 4 3" xfId="17519"/>
    <cellStyle name="Normal 2 2 3 3 2 2 5" xfId="17520"/>
    <cellStyle name="Normal 2 2 3 3 2 2 6" xfId="17521"/>
    <cellStyle name="Normal 2 2 3 3 2 2 7" xfId="17522"/>
    <cellStyle name="Normal 2 2 3 3 2 2 8" xfId="33122"/>
    <cellStyle name="Normal 2 2 3 3 2 3" xfId="2837"/>
    <cellStyle name="Normal 2 2 3 3 2 3 2" xfId="4938"/>
    <cellStyle name="Normal 2 2 3 3 2 3 2 2" xfId="17523"/>
    <cellStyle name="Normal 2 2 3 3 2 3 2 3" xfId="17524"/>
    <cellStyle name="Normal 2 2 3 3 2 3 2 4" xfId="17525"/>
    <cellStyle name="Normal 2 2 3 3 2 3 3" xfId="17526"/>
    <cellStyle name="Normal 2 2 3 3 2 3 4" xfId="17527"/>
    <cellStyle name="Normal 2 2 3 3 2 3 5" xfId="17528"/>
    <cellStyle name="Normal 2 2 3 3 2 3 6" xfId="33648"/>
    <cellStyle name="Normal 2 2 3 3 2 4" xfId="1693"/>
    <cellStyle name="Normal 2 2 3 3 2 4 2" xfId="4939"/>
    <cellStyle name="Normal 2 2 3 3 2 4 2 2" xfId="17529"/>
    <cellStyle name="Normal 2 2 3 3 2 4 2 3" xfId="17530"/>
    <cellStyle name="Normal 2 2 3 3 2 4 3" xfId="17531"/>
    <cellStyle name="Normal 2 2 3 3 2 4 4" xfId="17532"/>
    <cellStyle name="Normal 2 2 3 3 2 4 5" xfId="17533"/>
    <cellStyle name="Normal 2 2 3 3 2 5" xfId="4940"/>
    <cellStyle name="Normal 2 2 3 3 2 5 2" xfId="17534"/>
    <cellStyle name="Normal 2 2 3 3 2 5 3" xfId="17535"/>
    <cellStyle name="Normal 2 2 3 3 2 6" xfId="17536"/>
    <cellStyle name="Normal 2 2 3 3 2 7" xfId="17537"/>
    <cellStyle name="Normal 2 2 3 3 2 8" xfId="17538"/>
    <cellStyle name="Normal 2 2 3 3 2 9" xfId="32794"/>
    <cellStyle name="Normal 2 2 3 3 3" xfId="938"/>
    <cellStyle name="Normal 2 2 3 3 3 2" xfId="3169"/>
    <cellStyle name="Normal 2 2 3 3 3 2 2" xfId="4941"/>
    <cellStyle name="Normal 2 2 3 3 3 2 2 2" xfId="17539"/>
    <cellStyle name="Normal 2 2 3 3 3 2 2 3" xfId="17540"/>
    <cellStyle name="Normal 2 2 3 3 3 2 3" xfId="17541"/>
    <cellStyle name="Normal 2 2 3 3 3 2 4" xfId="17542"/>
    <cellStyle name="Normal 2 2 3 3 3 2 5" xfId="17543"/>
    <cellStyle name="Normal 2 2 3 3 3 2 6" xfId="33650"/>
    <cellStyle name="Normal 2 2 3 3 3 3" xfId="1983"/>
    <cellStyle name="Normal 2 2 3 3 3 3 2" xfId="4942"/>
    <cellStyle name="Normal 2 2 3 3 3 3 2 2" xfId="17544"/>
    <cellStyle name="Normal 2 2 3 3 3 3 2 3" xfId="17545"/>
    <cellStyle name="Normal 2 2 3 3 3 3 3" xfId="17546"/>
    <cellStyle name="Normal 2 2 3 3 3 3 4" xfId="17547"/>
    <cellStyle name="Normal 2 2 3 3 3 3 5" xfId="17548"/>
    <cellStyle name="Normal 2 2 3 3 3 4" xfId="4943"/>
    <cellStyle name="Normal 2 2 3 3 3 4 2" xfId="17549"/>
    <cellStyle name="Normal 2 2 3 3 3 4 3" xfId="17550"/>
    <cellStyle name="Normal 2 2 3 3 3 5" xfId="17551"/>
    <cellStyle name="Normal 2 2 3 3 3 6" xfId="17552"/>
    <cellStyle name="Normal 2 2 3 3 3 7" xfId="17553"/>
    <cellStyle name="Normal 2 2 3 3 3 8" xfId="33121"/>
    <cellStyle name="Normal 2 2 3 3 4" xfId="2622"/>
    <cellStyle name="Normal 2 2 3 3 4 2" xfId="4944"/>
    <cellStyle name="Normal 2 2 3 3 4 2 2" xfId="17554"/>
    <cellStyle name="Normal 2 2 3 3 4 2 3" xfId="17555"/>
    <cellStyle name="Normal 2 2 3 3 4 2 4" xfId="17556"/>
    <cellStyle name="Normal 2 2 3 3 4 3" xfId="17557"/>
    <cellStyle name="Normal 2 2 3 3 4 4" xfId="17558"/>
    <cellStyle name="Normal 2 2 3 3 4 5" xfId="17559"/>
    <cellStyle name="Normal 2 2 3 3 4 6" xfId="33647"/>
    <cellStyle name="Normal 2 2 3 3 5" xfId="1477"/>
    <cellStyle name="Normal 2 2 3 3 5 2" xfId="4945"/>
    <cellStyle name="Normal 2 2 3 3 5 2 2" xfId="17560"/>
    <cellStyle name="Normal 2 2 3 3 5 2 3" xfId="17561"/>
    <cellStyle name="Normal 2 2 3 3 5 3" xfId="17562"/>
    <cellStyle name="Normal 2 2 3 3 5 4" xfId="17563"/>
    <cellStyle name="Normal 2 2 3 3 5 5" xfId="17564"/>
    <cellStyle name="Normal 2 2 3 3 6" xfId="4946"/>
    <cellStyle name="Normal 2 2 3 3 6 2" xfId="17565"/>
    <cellStyle name="Normal 2 2 3 3 6 3" xfId="17566"/>
    <cellStyle name="Normal 2 2 3 3 7" xfId="17567"/>
    <cellStyle name="Normal 2 2 3 3 8" xfId="17568"/>
    <cellStyle name="Normal 2 2 3 3 9" xfId="17569"/>
    <cellStyle name="Normal 2 2 3 4" xfId="263"/>
    <cellStyle name="Normal 2 2 3 4 2" xfId="939"/>
    <cellStyle name="Normal 2 2 3 4 2 2" xfId="3265"/>
    <cellStyle name="Normal 2 2 3 4 2 2 2" xfId="4947"/>
    <cellStyle name="Normal 2 2 3 4 2 2 2 2" xfId="17570"/>
    <cellStyle name="Normal 2 2 3 4 2 2 2 3" xfId="17571"/>
    <cellStyle name="Normal 2 2 3 4 2 2 3" xfId="17572"/>
    <cellStyle name="Normal 2 2 3 4 2 2 4" xfId="17573"/>
    <cellStyle name="Normal 2 2 3 4 2 2 5" xfId="17574"/>
    <cellStyle name="Normal 2 2 3 4 2 2 6" xfId="33652"/>
    <cellStyle name="Normal 2 2 3 4 2 3" xfId="2069"/>
    <cellStyle name="Normal 2 2 3 4 2 3 2" xfId="4948"/>
    <cellStyle name="Normal 2 2 3 4 2 3 2 2" xfId="17575"/>
    <cellStyle name="Normal 2 2 3 4 2 3 2 3" xfId="17576"/>
    <cellStyle name="Normal 2 2 3 4 2 3 3" xfId="17577"/>
    <cellStyle name="Normal 2 2 3 4 2 3 4" xfId="17578"/>
    <cellStyle name="Normal 2 2 3 4 2 3 5" xfId="17579"/>
    <cellStyle name="Normal 2 2 3 4 2 4" xfId="4949"/>
    <cellStyle name="Normal 2 2 3 4 2 4 2" xfId="17580"/>
    <cellStyle name="Normal 2 2 3 4 2 4 3" xfId="17581"/>
    <cellStyle name="Normal 2 2 3 4 2 5" xfId="17582"/>
    <cellStyle name="Normal 2 2 3 4 2 6" xfId="17583"/>
    <cellStyle name="Normal 2 2 3 4 2 7" xfId="17584"/>
    <cellStyle name="Normal 2 2 3 4 2 8" xfId="33123"/>
    <cellStyle name="Normal 2 2 3 4 3" xfId="2718"/>
    <cellStyle name="Normal 2 2 3 4 3 2" xfId="4950"/>
    <cellStyle name="Normal 2 2 3 4 3 2 2" xfId="17585"/>
    <cellStyle name="Normal 2 2 3 4 3 2 3" xfId="17586"/>
    <cellStyle name="Normal 2 2 3 4 3 2 4" xfId="17587"/>
    <cellStyle name="Normal 2 2 3 4 3 3" xfId="17588"/>
    <cellStyle name="Normal 2 2 3 4 3 4" xfId="17589"/>
    <cellStyle name="Normal 2 2 3 4 3 5" xfId="17590"/>
    <cellStyle name="Normal 2 2 3 4 3 6" xfId="33651"/>
    <cellStyle name="Normal 2 2 3 4 4" xfId="1573"/>
    <cellStyle name="Normal 2 2 3 4 4 2" xfId="4951"/>
    <cellStyle name="Normal 2 2 3 4 4 2 2" xfId="17591"/>
    <cellStyle name="Normal 2 2 3 4 4 2 3" xfId="17592"/>
    <cellStyle name="Normal 2 2 3 4 4 3" xfId="17593"/>
    <cellStyle name="Normal 2 2 3 4 4 4" xfId="17594"/>
    <cellStyle name="Normal 2 2 3 4 4 5" xfId="17595"/>
    <cellStyle name="Normal 2 2 3 4 5" xfId="4952"/>
    <cellStyle name="Normal 2 2 3 4 5 2" xfId="17596"/>
    <cellStyle name="Normal 2 2 3 4 5 3" xfId="17597"/>
    <cellStyle name="Normal 2 2 3 4 6" xfId="17598"/>
    <cellStyle name="Normal 2 2 3 4 7" xfId="17599"/>
    <cellStyle name="Normal 2 2 3 4 8" xfId="17600"/>
    <cellStyle name="Normal 2 2 3 4 9" xfId="32890"/>
    <cellStyle name="Normal 2 2 3 5" xfId="264"/>
    <cellStyle name="Normal 2 2 3 5 2" xfId="940"/>
    <cellStyle name="Normal 2 2 3 5 2 2" xfId="3386"/>
    <cellStyle name="Normal 2 2 3 5 2 2 2" xfId="4953"/>
    <cellStyle name="Normal 2 2 3 5 2 2 2 2" xfId="17601"/>
    <cellStyle name="Normal 2 2 3 5 2 2 2 3" xfId="17602"/>
    <cellStyle name="Normal 2 2 3 5 2 2 3" xfId="17603"/>
    <cellStyle name="Normal 2 2 3 5 2 2 4" xfId="17604"/>
    <cellStyle name="Normal 2 2 3 5 2 2 5" xfId="17605"/>
    <cellStyle name="Normal 2 2 3 5 2 2 6" xfId="33654"/>
    <cellStyle name="Normal 2 2 3 5 2 3" xfId="2142"/>
    <cellStyle name="Normal 2 2 3 5 2 3 2" xfId="4954"/>
    <cellStyle name="Normal 2 2 3 5 2 3 2 2" xfId="17606"/>
    <cellStyle name="Normal 2 2 3 5 2 3 2 3" xfId="17607"/>
    <cellStyle name="Normal 2 2 3 5 2 3 3" xfId="17608"/>
    <cellStyle name="Normal 2 2 3 5 2 3 4" xfId="17609"/>
    <cellStyle name="Normal 2 2 3 5 2 3 5" xfId="17610"/>
    <cellStyle name="Normal 2 2 3 5 2 4" xfId="4955"/>
    <cellStyle name="Normal 2 2 3 5 2 4 2" xfId="17611"/>
    <cellStyle name="Normal 2 2 3 5 2 4 3" xfId="17612"/>
    <cellStyle name="Normal 2 2 3 5 2 5" xfId="17613"/>
    <cellStyle name="Normal 2 2 3 5 2 6" xfId="17614"/>
    <cellStyle name="Normal 2 2 3 5 2 7" xfId="17615"/>
    <cellStyle name="Normal 2 2 3 5 2 8" xfId="33124"/>
    <cellStyle name="Normal 2 2 3 5 3" xfId="2838"/>
    <cellStyle name="Normal 2 2 3 5 3 2" xfId="4956"/>
    <cellStyle name="Normal 2 2 3 5 3 2 2" xfId="17616"/>
    <cellStyle name="Normal 2 2 3 5 3 2 3" xfId="17617"/>
    <cellStyle name="Normal 2 2 3 5 3 2 4" xfId="17618"/>
    <cellStyle name="Normal 2 2 3 5 3 3" xfId="17619"/>
    <cellStyle name="Normal 2 2 3 5 3 4" xfId="17620"/>
    <cellStyle name="Normal 2 2 3 5 3 5" xfId="17621"/>
    <cellStyle name="Normal 2 2 3 5 3 6" xfId="33653"/>
    <cellStyle name="Normal 2 2 3 5 4" xfId="1694"/>
    <cellStyle name="Normal 2 2 3 5 4 2" xfId="4957"/>
    <cellStyle name="Normal 2 2 3 5 4 2 2" xfId="17622"/>
    <cellStyle name="Normal 2 2 3 5 4 2 3" xfId="17623"/>
    <cellStyle name="Normal 2 2 3 5 4 3" xfId="17624"/>
    <cellStyle name="Normal 2 2 3 5 4 4" xfId="17625"/>
    <cellStyle name="Normal 2 2 3 5 4 5" xfId="17626"/>
    <cellStyle name="Normal 2 2 3 5 5" xfId="4958"/>
    <cellStyle name="Normal 2 2 3 5 5 2" xfId="17627"/>
    <cellStyle name="Normal 2 2 3 5 5 3" xfId="17628"/>
    <cellStyle name="Normal 2 2 3 5 6" xfId="17629"/>
    <cellStyle name="Normal 2 2 3 5 7" xfId="17630"/>
    <cellStyle name="Normal 2 2 3 5 8" xfId="17631"/>
    <cellStyle name="Normal 2 2 3 5 9" xfId="32707"/>
    <cellStyle name="Normal 2 2 3 6" xfId="941"/>
    <cellStyle name="Normal 2 2 3 6 2" xfId="3072"/>
    <cellStyle name="Normal 2 2 3 6 2 2" xfId="4959"/>
    <cellStyle name="Normal 2 2 3 6 2 2 2" xfId="17632"/>
    <cellStyle name="Normal 2 2 3 6 2 2 3" xfId="17633"/>
    <cellStyle name="Normal 2 2 3 6 2 3" xfId="17634"/>
    <cellStyle name="Normal 2 2 3 6 2 4" xfId="17635"/>
    <cellStyle name="Normal 2 2 3 6 2 5" xfId="17636"/>
    <cellStyle name="Normal 2 2 3 6 2 6" xfId="33655"/>
    <cellStyle name="Normal 2 2 3 6 3" xfId="1908"/>
    <cellStyle name="Normal 2 2 3 6 3 2" xfId="4960"/>
    <cellStyle name="Normal 2 2 3 6 3 2 2" xfId="17637"/>
    <cellStyle name="Normal 2 2 3 6 3 2 3" xfId="17638"/>
    <cellStyle name="Normal 2 2 3 6 3 3" xfId="17639"/>
    <cellStyle name="Normal 2 2 3 6 3 4" xfId="17640"/>
    <cellStyle name="Normal 2 2 3 6 3 5" xfId="17641"/>
    <cellStyle name="Normal 2 2 3 6 4" xfId="4961"/>
    <cellStyle name="Normal 2 2 3 6 4 2" xfId="17642"/>
    <cellStyle name="Normal 2 2 3 6 4 3" xfId="17643"/>
    <cellStyle name="Normal 2 2 3 6 5" xfId="17644"/>
    <cellStyle name="Normal 2 2 3 6 6" xfId="17645"/>
    <cellStyle name="Normal 2 2 3 6 7" xfId="17646"/>
    <cellStyle name="Normal 2 2 3 6 8" xfId="33116"/>
    <cellStyle name="Normal 2 2 3 7" xfId="2525"/>
    <cellStyle name="Normal 2 2 3 7 2" xfId="4962"/>
    <cellStyle name="Normal 2 2 3 7 2 2" xfId="17647"/>
    <cellStyle name="Normal 2 2 3 7 2 3" xfId="17648"/>
    <cellStyle name="Normal 2 2 3 7 2 4" xfId="17649"/>
    <cellStyle name="Normal 2 2 3 7 3" xfId="17650"/>
    <cellStyle name="Normal 2 2 3 7 4" xfId="17651"/>
    <cellStyle name="Normal 2 2 3 7 5" xfId="17652"/>
    <cellStyle name="Normal 2 2 3 7 6" xfId="33638"/>
    <cellStyle name="Normal 2 2 3 8" xfId="1380"/>
    <cellStyle name="Normal 2 2 3 8 2" xfId="4963"/>
    <cellStyle name="Normal 2 2 3 8 2 2" xfId="17653"/>
    <cellStyle name="Normal 2 2 3 8 2 3" xfId="17654"/>
    <cellStyle name="Normal 2 2 3 8 3" xfId="17655"/>
    <cellStyle name="Normal 2 2 3 8 4" xfId="17656"/>
    <cellStyle name="Normal 2 2 3 8 5" xfId="17657"/>
    <cellStyle name="Normal 2 2 3 9" xfId="4964"/>
    <cellStyle name="Normal 2 2 3 9 2" xfId="17658"/>
    <cellStyle name="Normal 2 2 3 9 3" xfId="17659"/>
    <cellStyle name="Normal 2 2 4" xfId="265"/>
    <cellStyle name="Normal 2 2 4 10" xfId="17660"/>
    <cellStyle name="Normal 2 2 4 11" xfId="17661"/>
    <cellStyle name="Normal 2 2 4 12" xfId="32522"/>
    <cellStyle name="Normal 2 2 4 2" xfId="266"/>
    <cellStyle name="Normal 2 2 4 2 10" xfId="17662"/>
    <cellStyle name="Normal 2 2 4 2 11" xfId="32523"/>
    <cellStyle name="Normal 2 2 4 2 2" xfId="267"/>
    <cellStyle name="Normal 2 2 4 2 2 10" xfId="32524"/>
    <cellStyle name="Normal 2 2 4 2 2 2" xfId="268"/>
    <cellStyle name="Normal 2 2 4 2 2 2 2" xfId="942"/>
    <cellStyle name="Normal 2 2 4 2 2 2 2 2" xfId="3387"/>
    <cellStyle name="Normal 2 2 4 2 2 2 2 2 2" xfId="4965"/>
    <cellStyle name="Normal 2 2 4 2 2 2 2 2 2 2" xfId="17663"/>
    <cellStyle name="Normal 2 2 4 2 2 2 2 2 2 3" xfId="17664"/>
    <cellStyle name="Normal 2 2 4 2 2 2 2 2 3" xfId="17665"/>
    <cellStyle name="Normal 2 2 4 2 2 2 2 2 4" xfId="17666"/>
    <cellStyle name="Normal 2 2 4 2 2 2 2 2 5" xfId="17667"/>
    <cellStyle name="Normal 2 2 4 2 2 2 2 2 6" xfId="33660"/>
    <cellStyle name="Normal 2 2 4 2 2 2 2 3" xfId="2143"/>
    <cellStyle name="Normal 2 2 4 2 2 2 2 3 2" xfId="4966"/>
    <cellStyle name="Normal 2 2 4 2 2 2 2 3 2 2" xfId="17668"/>
    <cellStyle name="Normal 2 2 4 2 2 2 2 3 2 3" xfId="17669"/>
    <cellStyle name="Normal 2 2 4 2 2 2 2 3 3" xfId="17670"/>
    <cellStyle name="Normal 2 2 4 2 2 2 2 3 4" xfId="17671"/>
    <cellStyle name="Normal 2 2 4 2 2 2 2 3 5" xfId="17672"/>
    <cellStyle name="Normal 2 2 4 2 2 2 2 4" xfId="4967"/>
    <cellStyle name="Normal 2 2 4 2 2 2 2 4 2" xfId="17673"/>
    <cellStyle name="Normal 2 2 4 2 2 2 2 4 3" xfId="17674"/>
    <cellStyle name="Normal 2 2 4 2 2 2 2 5" xfId="17675"/>
    <cellStyle name="Normal 2 2 4 2 2 2 2 6" xfId="17676"/>
    <cellStyle name="Normal 2 2 4 2 2 2 2 7" xfId="17677"/>
    <cellStyle name="Normal 2 2 4 2 2 2 2 8" xfId="33128"/>
    <cellStyle name="Normal 2 2 4 2 2 2 3" xfId="2839"/>
    <cellStyle name="Normal 2 2 4 2 2 2 3 2" xfId="4968"/>
    <cellStyle name="Normal 2 2 4 2 2 2 3 2 2" xfId="17678"/>
    <cellStyle name="Normal 2 2 4 2 2 2 3 2 3" xfId="17679"/>
    <cellStyle name="Normal 2 2 4 2 2 2 3 2 4" xfId="17680"/>
    <cellStyle name="Normal 2 2 4 2 2 2 3 3" xfId="17681"/>
    <cellStyle name="Normal 2 2 4 2 2 2 3 4" xfId="17682"/>
    <cellStyle name="Normal 2 2 4 2 2 2 3 5" xfId="17683"/>
    <cellStyle name="Normal 2 2 4 2 2 2 3 6" xfId="33659"/>
    <cellStyle name="Normal 2 2 4 2 2 2 4" xfId="1695"/>
    <cellStyle name="Normal 2 2 4 2 2 2 4 2" xfId="4969"/>
    <cellStyle name="Normal 2 2 4 2 2 2 4 2 2" xfId="17684"/>
    <cellStyle name="Normal 2 2 4 2 2 2 4 2 3" xfId="17685"/>
    <cellStyle name="Normal 2 2 4 2 2 2 4 3" xfId="17686"/>
    <cellStyle name="Normal 2 2 4 2 2 2 4 4" xfId="17687"/>
    <cellStyle name="Normal 2 2 4 2 2 2 4 5" xfId="17688"/>
    <cellStyle name="Normal 2 2 4 2 2 2 5" xfId="4970"/>
    <cellStyle name="Normal 2 2 4 2 2 2 5 2" xfId="17689"/>
    <cellStyle name="Normal 2 2 4 2 2 2 5 3" xfId="17690"/>
    <cellStyle name="Normal 2 2 4 2 2 2 6" xfId="17691"/>
    <cellStyle name="Normal 2 2 4 2 2 2 7" xfId="17692"/>
    <cellStyle name="Normal 2 2 4 2 2 2 8" xfId="17693"/>
    <cellStyle name="Normal 2 2 4 2 2 2 9" xfId="32795"/>
    <cellStyle name="Normal 2 2 4 2 2 3" xfId="943"/>
    <cellStyle name="Normal 2 2 4 2 2 3 2" xfId="3170"/>
    <cellStyle name="Normal 2 2 4 2 2 3 2 2" xfId="4971"/>
    <cellStyle name="Normal 2 2 4 2 2 3 2 2 2" xfId="17694"/>
    <cellStyle name="Normal 2 2 4 2 2 3 2 2 3" xfId="17695"/>
    <cellStyle name="Normal 2 2 4 2 2 3 2 3" xfId="17696"/>
    <cellStyle name="Normal 2 2 4 2 2 3 2 4" xfId="17697"/>
    <cellStyle name="Normal 2 2 4 2 2 3 2 5" xfId="17698"/>
    <cellStyle name="Normal 2 2 4 2 2 3 2 6" xfId="33661"/>
    <cellStyle name="Normal 2 2 4 2 2 3 3" xfId="1984"/>
    <cellStyle name="Normal 2 2 4 2 2 3 3 2" xfId="4972"/>
    <cellStyle name="Normal 2 2 4 2 2 3 3 2 2" xfId="17699"/>
    <cellStyle name="Normal 2 2 4 2 2 3 3 2 3" xfId="17700"/>
    <cellStyle name="Normal 2 2 4 2 2 3 3 3" xfId="17701"/>
    <cellStyle name="Normal 2 2 4 2 2 3 3 4" xfId="17702"/>
    <cellStyle name="Normal 2 2 4 2 2 3 3 5" xfId="17703"/>
    <cellStyle name="Normal 2 2 4 2 2 3 4" xfId="4973"/>
    <cellStyle name="Normal 2 2 4 2 2 3 4 2" xfId="17704"/>
    <cellStyle name="Normal 2 2 4 2 2 3 4 3" xfId="17705"/>
    <cellStyle name="Normal 2 2 4 2 2 3 5" xfId="17706"/>
    <cellStyle name="Normal 2 2 4 2 2 3 6" xfId="17707"/>
    <cellStyle name="Normal 2 2 4 2 2 3 7" xfId="17708"/>
    <cellStyle name="Normal 2 2 4 2 2 3 8" xfId="33127"/>
    <cellStyle name="Normal 2 2 4 2 2 4" xfId="2623"/>
    <cellStyle name="Normal 2 2 4 2 2 4 2" xfId="4974"/>
    <cellStyle name="Normal 2 2 4 2 2 4 2 2" xfId="17709"/>
    <cellStyle name="Normal 2 2 4 2 2 4 2 3" xfId="17710"/>
    <cellStyle name="Normal 2 2 4 2 2 4 2 4" xfId="17711"/>
    <cellStyle name="Normal 2 2 4 2 2 4 3" xfId="17712"/>
    <cellStyle name="Normal 2 2 4 2 2 4 4" xfId="17713"/>
    <cellStyle name="Normal 2 2 4 2 2 4 5" xfId="17714"/>
    <cellStyle name="Normal 2 2 4 2 2 4 6" xfId="33658"/>
    <cellStyle name="Normal 2 2 4 2 2 5" xfId="1478"/>
    <cellStyle name="Normal 2 2 4 2 2 5 2" xfId="4975"/>
    <cellStyle name="Normal 2 2 4 2 2 5 2 2" xfId="17715"/>
    <cellStyle name="Normal 2 2 4 2 2 5 2 3" xfId="17716"/>
    <cellStyle name="Normal 2 2 4 2 2 5 3" xfId="17717"/>
    <cellStyle name="Normal 2 2 4 2 2 5 4" xfId="17718"/>
    <cellStyle name="Normal 2 2 4 2 2 5 5" xfId="17719"/>
    <cellStyle name="Normal 2 2 4 2 2 6" xfId="4976"/>
    <cellStyle name="Normal 2 2 4 2 2 6 2" xfId="17720"/>
    <cellStyle name="Normal 2 2 4 2 2 6 3" xfId="17721"/>
    <cellStyle name="Normal 2 2 4 2 2 7" xfId="17722"/>
    <cellStyle name="Normal 2 2 4 2 2 8" xfId="17723"/>
    <cellStyle name="Normal 2 2 4 2 2 9" xfId="17724"/>
    <cellStyle name="Normal 2 2 4 2 3" xfId="269"/>
    <cellStyle name="Normal 2 2 4 2 3 2" xfId="944"/>
    <cellStyle name="Normal 2 2 4 2 3 2 2" xfId="3388"/>
    <cellStyle name="Normal 2 2 4 2 3 2 2 2" xfId="4977"/>
    <cellStyle name="Normal 2 2 4 2 3 2 2 2 2" xfId="17725"/>
    <cellStyle name="Normal 2 2 4 2 3 2 2 2 3" xfId="17726"/>
    <cellStyle name="Normal 2 2 4 2 3 2 2 3" xfId="17727"/>
    <cellStyle name="Normal 2 2 4 2 3 2 2 4" xfId="17728"/>
    <cellStyle name="Normal 2 2 4 2 3 2 2 5" xfId="17729"/>
    <cellStyle name="Normal 2 2 4 2 3 2 2 6" xfId="33663"/>
    <cellStyle name="Normal 2 2 4 2 3 2 3" xfId="2144"/>
    <cellStyle name="Normal 2 2 4 2 3 2 3 2" xfId="4978"/>
    <cellStyle name="Normal 2 2 4 2 3 2 3 2 2" xfId="17730"/>
    <cellStyle name="Normal 2 2 4 2 3 2 3 2 3" xfId="17731"/>
    <cellStyle name="Normal 2 2 4 2 3 2 3 3" xfId="17732"/>
    <cellStyle name="Normal 2 2 4 2 3 2 3 4" xfId="17733"/>
    <cellStyle name="Normal 2 2 4 2 3 2 3 5" xfId="17734"/>
    <cellStyle name="Normal 2 2 4 2 3 2 4" xfId="4979"/>
    <cellStyle name="Normal 2 2 4 2 3 2 4 2" xfId="17735"/>
    <cellStyle name="Normal 2 2 4 2 3 2 4 3" xfId="17736"/>
    <cellStyle name="Normal 2 2 4 2 3 2 5" xfId="17737"/>
    <cellStyle name="Normal 2 2 4 2 3 2 6" xfId="17738"/>
    <cellStyle name="Normal 2 2 4 2 3 2 7" xfId="17739"/>
    <cellStyle name="Normal 2 2 4 2 3 2 8" xfId="33129"/>
    <cellStyle name="Normal 2 2 4 2 3 3" xfId="2840"/>
    <cellStyle name="Normal 2 2 4 2 3 3 2" xfId="4980"/>
    <cellStyle name="Normal 2 2 4 2 3 3 2 2" xfId="17740"/>
    <cellStyle name="Normal 2 2 4 2 3 3 2 3" xfId="17741"/>
    <cellStyle name="Normal 2 2 4 2 3 3 2 4" xfId="17742"/>
    <cellStyle name="Normal 2 2 4 2 3 3 3" xfId="17743"/>
    <cellStyle name="Normal 2 2 4 2 3 3 4" xfId="17744"/>
    <cellStyle name="Normal 2 2 4 2 3 3 5" xfId="17745"/>
    <cellStyle name="Normal 2 2 4 2 3 3 6" xfId="33662"/>
    <cellStyle name="Normal 2 2 4 2 3 4" xfId="1696"/>
    <cellStyle name="Normal 2 2 4 2 3 4 2" xfId="4981"/>
    <cellStyle name="Normal 2 2 4 2 3 4 2 2" xfId="17746"/>
    <cellStyle name="Normal 2 2 4 2 3 4 2 3" xfId="17747"/>
    <cellStyle name="Normal 2 2 4 2 3 4 3" xfId="17748"/>
    <cellStyle name="Normal 2 2 4 2 3 4 4" xfId="17749"/>
    <cellStyle name="Normal 2 2 4 2 3 4 5" xfId="17750"/>
    <cellStyle name="Normal 2 2 4 2 3 5" xfId="4982"/>
    <cellStyle name="Normal 2 2 4 2 3 5 2" xfId="17751"/>
    <cellStyle name="Normal 2 2 4 2 3 5 3" xfId="17752"/>
    <cellStyle name="Normal 2 2 4 2 3 6" xfId="17753"/>
    <cellStyle name="Normal 2 2 4 2 3 7" xfId="17754"/>
    <cellStyle name="Normal 2 2 4 2 3 8" xfId="17755"/>
    <cellStyle name="Normal 2 2 4 2 3 9" xfId="32710"/>
    <cellStyle name="Normal 2 2 4 2 4" xfId="945"/>
    <cellStyle name="Normal 2 2 4 2 4 2" xfId="3075"/>
    <cellStyle name="Normal 2 2 4 2 4 2 2" xfId="4983"/>
    <cellStyle name="Normal 2 2 4 2 4 2 2 2" xfId="17756"/>
    <cellStyle name="Normal 2 2 4 2 4 2 2 3" xfId="17757"/>
    <cellStyle name="Normal 2 2 4 2 4 2 3" xfId="17758"/>
    <cellStyle name="Normal 2 2 4 2 4 2 4" xfId="17759"/>
    <cellStyle name="Normal 2 2 4 2 4 2 5" xfId="17760"/>
    <cellStyle name="Normal 2 2 4 2 4 2 6" xfId="33664"/>
    <cellStyle name="Normal 2 2 4 2 4 3" xfId="1911"/>
    <cellStyle name="Normal 2 2 4 2 4 3 2" xfId="4984"/>
    <cellStyle name="Normal 2 2 4 2 4 3 2 2" xfId="17761"/>
    <cellStyle name="Normal 2 2 4 2 4 3 2 3" xfId="17762"/>
    <cellStyle name="Normal 2 2 4 2 4 3 3" xfId="17763"/>
    <cellStyle name="Normal 2 2 4 2 4 3 4" xfId="17764"/>
    <cellStyle name="Normal 2 2 4 2 4 3 5" xfId="17765"/>
    <cellStyle name="Normal 2 2 4 2 4 4" xfId="4985"/>
    <cellStyle name="Normal 2 2 4 2 4 4 2" xfId="17766"/>
    <cellStyle name="Normal 2 2 4 2 4 4 3" xfId="17767"/>
    <cellStyle name="Normal 2 2 4 2 4 5" xfId="17768"/>
    <cellStyle name="Normal 2 2 4 2 4 6" xfId="17769"/>
    <cellStyle name="Normal 2 2 4 2 4 7" xfId="17770"/>
    <cellStyle name="Normal 2 2 4 2 4 8" xfId="33126"/>
    <cellStyle name="Normal 2 2 4 2 5" xfId="2528"/>
    <cellStyle name="Normal 2 2 4 2 5 2" xfId="4986"/>
    <cellStyle name="Normal 2 2 4 2 5 2 2" xfId="17771"/>
    <cellStyle name="Normal 2 2 4 2 5 2 3" xfId="17772"/>
    <cellStyle name="Normal 2 2 4 2 5 2 4" xfId="17773"/>
    <cellStyle name="Normal 2 2 4 2 5 3" xfId="17774"/>
    <cellStyle name="Normal 2 2 4 2 5 4" xfId="17775"/>
    <cellStyle name="Normal 2 2 4 2 5 5" xfId="17776"/>
    <cellStyle name="Normal 2 2 4 2 5 6" xfId="33657"/>
    <cellStyle name="Normal 2 2 4 2 6" xfId="1383"/>
    <cellStyle name="Normal 2 2 4 2 6 2" xfId="4987"/>
    <cellStyle name="Normal 2 2 4 2 6 2 2" xfId="17777"/>
    <cellStyle name="Normal 2 2 4 2 6 2 3" xfId="17778"/>
    <cellStyle name="Normal 2 2 4 2 6 3" xfId="17779"/>
    <cellStyle name="Normal 2 2 4 2 6 4" xfId="17780"/>
    <cellStyle name="Normal 2 2 4 2 6 5" xfId="17781"/>
    <cellStyle name="Normal 2 2 4 2 7" xfId="4988"/>
    <cellStyle name="Normal 2 2 4 2 7 2" xfId="17782"/>
    <cellStyle name="Normal 2 2 4 2 7 3" xfId="17783"/>
    <cellStyle name="Normal 2 2 4 2 8" xfId="17784"/>
    <cellStyle name="Normal 2 2 4 2 9" xfId="17785"/>
    <cellStyle name="Normal 2 2 4 3" xfId="270"/>
    <cellStyle name="Normal 2 2 4 3 10" xfId="32525"/>
    <cellStyle name="Normal 2 2 4 3 2" xfId="271"/>
    <cellStyle name="Normal 2 2 4 3 2 2" xfId="946"/>
    <cellStyle name="Normal 2 2 4 3 2 2 2" xfId="3389"/>
    <cellStyle name="Normal 2 2 4 3 2 2 2 2" xfId="4989"/>
    <cellStyle name="Normal 2 2 4 3 2 2 2 2 2" xfId="17786"/>
    <cellStyle name="Normal 2 2 4 3 2 2 2 2 3" xfId="17787"/>
    <cellStyle name="Normal 2 2 4 3 2 2 2 3" xfId="17788"/>
    <cellStyle name="Normal 2 2 4 3 2 2 2 4" xfId="17789"/>
    <cellStyle name="Normal 2 2 4 3 2 2 2 5" xfId="17790"/>
    <cellStyle name="Normal 2 2 4 3 2 2 2 6" xfId="33667"/>
    <cellStyle name="Normal 2 2 4 3 2 2 3" xfId="2145"/>
    <cellStyle name="Normal 2 2 4 3 2 2 3 2" xfId="4990"/>
    <cellStyle name="Normal 2 2 4 3 2 2 3 2 2" xfId="17791"/>
    <cellStyle name="Normal 2 2 4 3 2 2 3 2 3" xfId="17792"/>
    <cellStyle name="Normal 2 2 4 3 2 2 3 3" xfId="17793"/>
    <cellStyle name="Normal 2 2 4 3 2 2 3 4" xfId="17794"/>
    <cellStyle name="Normal 2 2 4 3 2 2 3 5" xfId="17795"/>
    <cellStyle name="Normal 2 2 4 3 2 2 4" xfId="4991"/>
    <cellStyle name="Normal 2 2 4 3 2 2 4 2" xfId="17796"/>
    <cellStyle name="Normal 2 2 4 3 2 2 4 3" xfId="17797"/>
    <cellStyle name="Normal 2 2 4 3 2 2 5" xfId="17798"/>
    <cellStyle name="Normal 2 2 4 3 2 2 6" xfId="17799"/>
    <cellStyle name="Normal 2 2 4 3 2 2 7" xfId="17800"/>
    <cellStyle name="Normal 2 2 4 3 2 2 8" xfId="33131"/>
    <cellStyle name="Normal 2 2 4 3 2 3" xfId="2841"/>
    <cellStyle name="Normal 2 2 4 3 2 3 2" xfId="4992"/>
    <cellStyle name="Normal 2 2 4 3 2 3 2 2" xfId="17801"/>
    <cellStyle name="Normal 2 2 4 3 2 3 2 3" xfId="17802"/>
    <cellStyle name="Normal 2 2 4 3 2 3 2 4" xfId="17803"/>
    <cellStyle name="Normal 2 2 4 3 2 3 3" xfId="17804"/>
    <cellStyle name="Normal 2 2 4 3 2 3 4" xfId="17805"/>
    <cellStyle name="Normal 2 2 4 3 2 3 5" xfId="17806"/>
    <cellStyle name="Normal 2 2 4 3 2 3 6" xfId="33666"/>
    <cellStyle name="Normal 2 2 4 3 2 4" xfId="1697"/>
    <cellStyle name="Normal 2 2 4 3 2 4 2" xfId="4993"/>
    <cellStyle name="Normal 2 2 4 3 2 4 2 2" xfId="17807"/>
    <cellStyle name="Normal 2 2 4 3 2 4 2 3" xfId="17808"/>
    <cellStyle name="Normal 2 2 4 3 2 4 3" xfId="17809"/>
    <cellStyle name="Normal 2 2 4 3 2 4 4" xfId="17810"/>
    <cellStyle name="Normal 2 2 4 3 2 4 5" xfId="17811"/>
    <cellStyle name="Normal 2 2 4 3 2 5" xfId="4994"/>
    <cellStyle name="Normal 2 2 4 3 2 5 2" xfId="17812"/>
    <cellStyle name="Normal 2 2 4 3 2 5 3" xfId="17813"/>
    <cellStyle name="Normal 2 2 4 3 2 6" xfId="17814"/>
    <cellStyle name="Normal 2 2 4 3 2 7" xfId="17815"/>
    <cellStyle name="Normal 2 2 4 3 2 8" xfId="17816"/>
    <cellStyle name="Normal 2 2 4 3 2 9" xfId="32796"/>
    <cellStyle name="Normal 2 2 4 3 3" xfId="947"/>
    <cellStyle name="Normal 2 2 4 3 3 2" xfId="3171"/>
    <cellStyle name="Normal 2 2 4 3 3 2 2" xfId="4995"/>
    <cellStyle name="Normal 2 2 4 3 3 2 2 2" xfId="17817"/>
    <cellStyle name="Normal 2 2 4 3 3 2 2 3" xfId="17818"/>
    <cellStyle name="Normal 2 2 4 3 3 2 3" xfId="17819"/>
    <cellStyle name="Normal 2 2 4 3 3 2 4" xfId="17820"/>
    <cellStyle name="Normal 2 2 4 3 3 2 5" xfId="17821"/>
    <cellStyle name="Normal 2 2 4 3 3 2 6" xfId="33668"/>
    <cellStyle name="Normal 2 2 4 3 3 3" xfId="1985"/>
    <cellStyle name="Normal 2 2 4 3 3 3 2" xfId="4996"/>
    <cellStyle name="Normal 2 2 4 3 3 3 2 2" xfId="17822"/>
    <cellStyle name="Normal 2 2 4 3 3 3 2 3" xfId="17823"/>
    <cellStyle name="Normal 2 2 4 3 3 3 3" xfId="17824"/>
    <cellStyle name="Normal 2 2 4 3 3 3 4" xfId="17825"/>
    <cellStyle name="Normal 2 2 4 3 3 3 5" xfId="17826"/>
    <cellStyle name="Normal 2 2 4 3 3 4" xfId="4997"/>
    <cellStyle name="Normal 2 2 4 3 3 4 2" xfId="17827"/>
    <cellStyle name="Normal 2 2 4 3 3 4 3" xfId="17828"/>
    <cellStyle name="Normal 2 2 4 3 3 5" xfId="17829"/>
    <cellStyle name="Normal 2 2 4 3 3 6" xfId="17830"/>
    <cellStyle name="Normal 2 2 4 3 3 7" xfId="17831"/>
    <cellStyle name="Normal 2 2 4 3 3 8" xfId="33130"/>
    <cellStyle name="Normal 2 2 4 3 4" xfId="2624"/>
    <cellStyle name="Normal 2 2 4 3 4 2" xfId="4998"/>
    <cellStyle name="Normal 2 2 4 3 4 2 2" xfId="17832"/>
    <cellStyle name="Normal 2 2 4 3 4 2 3" xfId="17833"/>
    <cellStyle name="Normal 2 2 4 3 4 2 4" xfId="17834"/>
    <cellStyle name="Normal 2 2 4 3 4 3" xfId="17835"/>
    <cellStyle name="Normal 2 2 4 3 4 4" xfId="17836"/>
    <cellStyle name="Normal 2 2 4 3 4 5" xfId="17837"/>
    <cellStyle name="Normal 2 2 4 3 4 6" xfId="33665"/>
    <cellStyle name="Normal 2 2 4 3 5" xfId="1479"/>
    <cellStyle name="Normal 2 2 4 3 5 2" xfId="4999"/>
    <cellStyle name="Normal 2 2 4 3 5 2 2" xfId="17838"/>
    <cellStyle name="Normal 2 2 4 3 5 2 3" xfId="17839"/>
    <cellStyle name="Normal 2 2 4 3 5 3" xfId="17840"/>
    <cellStyle name="Normal 2 2 4 3 5 4" xfId="17841"/>
    <cellStyle name="Normal 2 2 4 3 5 5" xfId="17842"/>
    <cellStyle name="Normal 2 2 4 3 6" xfId="5000"/>
    <cellStyle name="Normal 2 2 4 3 6 2" xfId="17843"/>
    <cellStyle name="Normal 2 2 4 3 6 3" xfId="17844"/>
    <cellStyle name="Normal 2 2 4 3 7" xfId="17845"/>
    <cellStyle name="Normal 2 2 4 3 8" xfId="17846"/>
    <cellStyle name="Normal 2 2 4 3 9" xfId="17847"/>
    <cellStyle name="Normal 2 2 4 4" xfId="272"/>
    <cellStyle name="Normal 2 2 4 4 2" xfId="948"/>
    <cellStyle name="Normal 2 2 4 4 2 2" xfId="3390"/>
    <cellStyle name="Normal 2 2 4 4 2 2 2" xfId="5001"/>
    <cellStyle name="Normal 2 2 4 4 2 2 2 2" xfId="17848"/>
    <cellStyle name="Normal 2 2 4 4 2 2 2 3" xfId="17849"/>
    <cellStyle name="Normal 2 2 4 4 2 2 3" xfId="17850"/>
    <cellStyle name="Normal 2 2 4 4 2 2 4" xfId="17851"/>
    <cellStyle name="Normal 2 2 4 4 2 2 5" xfId="17852"/>
    <cellStyle name="Normal 2 2 4 4 2 2 6" xfId="33670"/>
    <cellStyle name="Normal 2 2 4 4 2 3" xfId="2146"/>
    <cellStyle name="Normal 2 2 4 4 2 3 2" xfId="5002"/>
    <cellStyle name="Normal 2 2 4 4 2 3 2 2" xfId="17853"/>
    <cellStyle name="Normal 2 2 4 4 2 3 2 3" xfId="17854"/>
    <cellStyle name="Normal 2 2 4 4 2 3 3" xfId="17855"/>
    <cellStyle name="Normal 2 2 4 4 2 3 4" xfId="17856"/>
    <cellStyle name="Normal 2 2 4 4 2 3 5" xfId="17857"/>
    <cellStyle name="Normal 2 2 4 4 2 4" xfId="5003"/>
    <cellStyle name="Normal 2 2 4 4 2 4 2" xfId="17858"/>
    <cellStyle name="Normal 2 2 4 4 2 4 3" xfId="17859"/>
    <cellStyle name="Normal 2 2 4 4 2 5" xfId="17860"/>
    <cellStyle name="Normal 2 2 4 4 2 6" xfId="17861"/>
    <cellStyle name="Normal 2 2 4 4 2 7" xfId="17862"/>
    <cellStyle name="Normal 2 2 4 4 2 8" xfId="33132"/>
    <cellStyle name="Normal 2 2 4 4 3" xfId="2842"/>
    <cellStyle name="Normal 2 2 4 4 3 2" xfId="5004"/>
    <cellStyle name="Normal 2 2 4 4 3 2 2" xfId="17863"/>
    <cellStyle name="Normal 2 2 4 4 3 2 3" xfId="17864"/>
    <cellStyle name="Normal 2 2 4 4 3 2 4" xfId="17865"/>
    <cellStyle name="Normal 2 2 4 4 3 3" xfId="17866"/>
    <cellStyle name="Normal 2 2 4 4 3 4" xfId="17867"/>
    <cellStyle name="Normal 2 2 4 4 3 5" xfId="17868"/>
    <cellStyle name="Normal 2 2 4 4 3 6" xfId="33669"/>
    <cellStyle name="Normal 2 2 4 4 4" xfId="1698"/>
    <cellStyle name="Normal 2 2 4 4 4 2" xfId="5005"/>
    <cellStyle name="Normal 2 2 4 4 4 2 2" xfId="17869"/>
    <cellStyle name="Normal 2 2 4 4 4 2 3" xfId="17870"/>
    <cellStyle name="Normal 2 2 4 4 4 3" xfId="17871"/>
    <cellStyle name="Normal 2 2 4 4 4 4" xfId="17872"/>
    <cellStyle name="Normal 2 2 4 4 4 5" xfId="17873"/>
    <cellStyle name="Normal 2 2 4 4 5" xfId="5006"/>
    <cellStyle name="Normal 2 2 4 4 5 2" xfId="17874"/>
    <cellStyle name="Normal 2 2 4 4 5 3" xfId="17875"/>
    <cellStyle name="Normal 2 2 4 4 6" xfId="17876"/>
    <cellStyle name="Normal 2 2 4 4 7" xfId="17877"/>
    <cellStyle name="Normal 2 2 4 4 8" xfId="17878"/>
    <cellStyle name="Normal 2 2 4 4 9" xfId="32709"/>
    <cellStyle name="Normal 2 2 4 5" xfId="949"/>
    <cellStyle name="Normal 2 2 4 5 2" xfId="3074"/>
    <cellStyle name="Normal 2 2 4 5 2 2" xfId="5007"/>
    <cellStyle name="Normal 2 2 4 5 2 2 2" xfId="17879"/>
    <cellStyle name="Normal 2 2 4 5 2 2 3" xfId="17880"/>
    <cellStyle name="Normal 2 2 4 5 2 3" xfId="17881"/>
    <cellStyle name="Normal 2 2 4 5 2 4" xfId="17882"/>
    <cellStyle name="Normal 2 2 4 5 2 5" xfId="17883"/>
    <cellStyle name="Normal 2 2 4 5 2 6" xfId="33671"/>
    <cellStyle name="Normal 2 2 4 5 3" xfId="1910"/>
    <cellStyle name="Normal 2 2 4 5 3 2" xfId="5008"/>
    <cellStyle name="Normal 2 2 4 5 3 2 2" xfId="17884"/>
    <cellStyle name="Normal 2 2 4 5 3 2 3" xfId="17885"/>
    <cellStyle name="Normal 2 2 4 5 3 3" xfId="17886"/>
    <cellStyle name="Normal 2 2 4 5 3 4" xfId="17887"/>
    <cellStyle name="Normal 2 2 4 5 3 5" xfId="17888"/>
    <cellStyle name="Normal 2 2 4 5 4" xfId="5009"/>
    <cellStyle name="Normal 2 2 4 5 4 2" xfId="17889"/>
    <cellStyle name="Normal 2 2 4 5 4 3" xfId="17890"/>
    <cellStyle name="Normal 2 2 4 5 5" xfId="17891"/>
    <cellStyle name="Normal 2 2 4 5 6" xfId="17892"/>
    <cellStyle name="Normal 2 2 4 5 7" xfId="17893"/>
    <cellStyle name="Normal 2 2 4 5 8" xfId="33125"/>
    <cellStyle name="Normal 2 2 4 6" xfId="2527"/>
    <cellStyle name="Normal 2 2 4 6 2" xfId="5010"/>
    <cellStyle name="Normal 2 2 4 6 2 2" xfId="17894"/>
    <cellStyle name="Normal 2 2 4 6 2 3" xfId="17895"/>
    <cellStyle name="Normal 2 2 4 6 2 4" xfId="17896"/>
    <cellStyle name="Normal 2 2 4 6 3" xfId="17897"/>
    <cellStyle name="Normal 2 2 4 6 4" xfId="17898"/>
    <cellStyle name="Normal 2 2 4 6 5" xfId="17899"/>
    <cellStyle name="Normal 2 2 4 6 6" xfId="33656"/>
    <cellStyle name="Normal 2 2 4 7" xfId="1382"/>
    <cellStyle name="Normal 2 2 4 7 2" xfId="5011"/>
    <cellStyle name="Normal 2 2 4 7 2 2" xfId="17900"/>
    <cellStyle name="Normal 2 2 4 7 2 3" xfId="17901"/>
    <cellStyle name="Normal 2 2 4 7 3" xfId="17902"/>
    <cellStyle name="Normal 2 2 4 7 4" xfId="17903"/>
    <cellStyle name="Normal 2 2 4 7 5" xfId="17904"/>
    <cellStyle name="Normal 2 2 4 8" xfId="5012"/>
    <cellStyle name="Normal 2 2 4 8 2" xfId="17905"/>
    <cellStyle name="Normal 2 2 4 8 3" xfId="17906"/>
    <cellStyle name="Normal 2 2 4 9" xfId="17907"/>
    <cellStyle name="Normal 2 2 5" xfId="273"/>
    <cellStyle name="Normal 2 2 5 10" xfId="17908"/>
    <cellStyle name="Normal 2 2 5 11" xfId="32526"/>
    <cellStyle name="Normal 2 2 5 2" xfId="274"/>
    <cellStyle name="Normal 2 2 5 2 10" xfId="32527"/>
    <cellStyle name="Normal 2 2 5 2 2" xfId="275"/>
    <cellStyle name="Normal 2 2 5 2 2 2" xfId="950"/>
    <cellStyle name="Normal 2 2 5 2 2 2 2" xfId="3391"/>
    <cellStyle name="Normal 2 2 5 2 2 2 2 2" xfId="5013"/>
    <cellStyle name="Normal 2 2 5 2 2 2 2 2 2" xfId="17909"/>
    <cellStyle name="Normal 2 2 5 2 2 2 2 2 3" xfId="17910"/>
    <cellStyle name="Normal 2 2 5 2 2 2 2 3" xfId="17911"/>
    <cellStyle name="Normal 2 2 5 2 2 2 2 4" xfId="17912"/>
    <cellStyle name="Normal 2 2 5 2 2 2 2 5" xfId="17913"/>
    <cellStyle name="Normal 2 2 5 2 2 2 2 6" xfId="33675"/>
    <cellStyle name="Normal 2 2 5 2 2 2 3" xfId="2147"/>
    <cellStyle name="Normal 2 2 5 2 2 2 3 2" xfId="5014"/>
    <cellStyle name="Normal 2 2 5 2 2 2 3 2 2" xfId="17914"/>
    <cellStyle name="Normal 2 2 5 2 2 2 3 2 3" xfId="17915"/>
    <cellStyle name="Normal 2 2 5 2 2 2 3 3" xfId="17916"/>
    <cellStyle name="Normal 2 2 5 2 2 2 3 4" xfId="17917"/>
    <cellStyle name="Normal 2 2 5 2 2 2 3 5" xfId="17918"/>
    <cellStyle name="Normal 2 2 5 2 2 2 4" xfId="5015"/>
    <cellStyle name="Normal 2 2 5 2 2 2 4 2" xfId="17919"/>
    <cellStyle name="Normal 2 2 5 2 2 2 4 3" xfId="17920"/>
    <cellStyle name="Normal 2 2 5 2 2 2 5" xfId="17921"/>
    <cellStyle name="Normal 2 2 5 2 2 2 6" xfId="17922"/>
    <cellStyle name="Normal 2 2 5 2 2 2 7" xfId="17923"/>
    <cellStyle name="Normal 2 2 5 2 2 2 8" xfId="33135"/>
    <cellStyle name="Normal 2 2 5 2 2 3" xfId="2843"/>
    <cellStyle name="Normal 2 2 5 2 2 3 2" xfId="5016"/>
    <cellStyle name="Normal 2 2 5 2 2 3 2 2" xfId="17924"/>
    <cellStyle name="Normal 2 2 5 2 2 3 2 3" xfId="17925"/>
    <cellStyle name="Normal 2 2 5 2 2 3 2 4" xfId="17926"/>
    <cellStyle name="Normal 2 2 5 2 2 3 3" xfId="17927"/>
    <cellStyle name="Normal 2 2 5 2 2 3 4" xfId="17928"/>
    <cellStyle name="Normal 2 2 5 2 2 3 5" xfId="17929"/>
    <cellStyle name="Normal 2 2 5 2 2 3 6" xfId="33674"/>
    <cellStyle name="Normal 2 2 5 2 2 4" xfId="1699"/>
    <cellStyle name="Normal 2 2 5 2 2 4 2" xfId="5017"/>
    <cellStyle name="Normal 2 2 5 2 2 4 2 2" xfId="17930"/>
    <cellStyle name="Normal 2 2 5 2 2 4 2 3" xfId="17931"/>
    <cellStyle name="Normal 2 2 5 2 2 4 3" xfId="17932"/>
    <cellStyle name="Normal 2 2 5 2 2 4 4" xfId="17933"/>
    <cellStyle name="Normal 2 2 5 2 2 4 5" xfId="17934"/>
    <cellStyle name="Normal 2 2 5 2 2 5" xfId="5018"/>
    <cellStyle name="Normal 2 2 5 2 2 5 2" xfId="17935"/>
    <cellStyle name="Normal 2 2 5 2 2 5 3" xfId="17936"/>
    <cellStyle name="Normal 2 2 5 2 2 6" xfId="17937"/>
    <cellStyle name="Normal 2 2 5 2 2 7" xfId="17938"/>
    <cellStyle name="Normal 2 2 5 2 2 8" xfId="17939"/>
    <cellStyle name="Normal 2 2 5 2 2 9" xfId="32797"/>
    <cellStyle name="Normal 2 2 5 2 3" xfId="951"/>
    <cellStyle name="Normal 2 2 5 2 3 2" xfId="3172"/>
    <cellStyle name="Normal 2 2 5 2 3 2 2" xfId="5019"/>
    <cellStyle name="Normal 2 2 5 2 3 2 2 2" xfId="17940"/>
    <cellStyle name="Normal 2 2 5 2 3 2 2 3" xfId="17941"/>
    <cellStyle name="Normal 2 2 5 2 3 2 3" xfId="17942"/>
    <cellStyle name="Normal 2 2 5 2 3 2 4" xfId="17943"/>
    <cellStyle name="Normal 2 2 5 2 3 2 5" xfId="17944"/>
    <cellStyle name="Normal 2 2 5 2 3 2 6" xfId="33676"/>
    <cellStyle name="Normal 2 2 5 2 3 3" xfId="1986"/>
    <cellStyle name="Normal 2 2 5 2 3 3 2" xfId="5020"/>
    <cellStyle name="Normal 2 2 5 2 3 3 2 2" xfId="17945"/>
    <cellStyle name="Normal 2 2 5 2 3 3 2 3" xfId="17946"/>
    <cellStyle name="Normal 2 2 5 2 3 3 3" xfId="17947"/>
    <cellStyle name="Normal 2 2 5 2 3 3 4" xfId="17948"/>
    <cellStyle name="Normal 2 2 5 2 3 3 5" xfId="17949"/>
    <cellStyle name="Normal 2 2 5 2 3 4" xfId="5021"/>
    <cellStyle name="Normal 2 2 5 2 3 4 2" xfId="17950"/>
    <cellStyle name="Normal 2 2 5 2 3 4 3" xfId="17951"/>
    <cellStyle name="Normal 2 2 5 2 3 5" xfId="17952"/>
    <cellStyle name="Normal 2 2 5 2 3 6" xfId="17953"/>
    <cellStyle name="Normal 2 2 5 2 3 7" xfId="17954"/>
    <cellStyle name="Normal 2 2 5 2 3 8" xfId="33134"/>
    <cellStyle name="Normal 2 2 5 2 4" xfId="2625"/>
    <cellStyle name="Normal 2 2 5 2 4 2" xfId="5022"/>
    <cellStyle name="Normal 2 2 5 2 4 2 2" xfId="17955"/>
    <cellStyle name="Normal 2 2 5 2 4 2 3" xfId="17956"/>
    <cellStyle name="Normal 2 2 5 2 4 2 4" xfId="17957"/>
    <cellStyle name="Normal 2 2 5 2 4 3" xfId="17958"/>
    <cellStyle name="Normal 2 2 5 2 4 4" xfId="17959"/>
    <cellStyle name="Normal 2 2 5 2 4 5" xfId="17960"/>
    <cellStyle name="Normal 2 2 5 2 4 6" xfId="33673"/>
    <cellStyle name="Normal 2 2 5 2 5" xfId="1480"/>
    <cellStyle name="Normal 2 2 5 2 5 2" xfId="5023"/>
    <cellStyle name="Normal 2 2 5 2 5 2 2" xfId="17961"/>
    <cellStyle name="Normal 2 2 5 2 5 2 3" xfId="17962"/>
    <cellStyle name="Normal 2 2 5 2 5 3" xfId="17963"/>
    <cellStyle name="Normal 2 2 5 2 5 4" xfId="17964"/>
    <cellStyle name="Normal 2 2 5 2 5 5" xfId="17965"/>
    <cellStyle name="Normal 2 2 5 2 6" xfId="5024"/>
    <cellStyle name="Normal 2 2 5 2 6 2" xfId="17966"/>
    <cellStyle name="Normal 2 2 5 2 6 3" xfId="17967"/>
    <cellStyle name="Normal 2 2 5 2 7" xfId="17968"/>
    <cellStyle name="Normal 2 2 5 2 8" xfId="17969"/>
    <cellStyle name="Normal 2 2 5 2 9" xfId="17970"/>
    <cellStyle name="Normal 2 2 5 3" xfId="276"/>
    <cellStyle name="Normal 2 2 5 3 2" xfId="952"/>
    <cellStyle name="Normal 2 2 5 3 2 2" xfId="3392"/>
    <cellStyle name="Normal 2 2 5 3 2 2 2" xfId="5025"/>
    <cellStyle name="Normal 2 2 5 3 2 2 2 2" xfId="17971"/>
    <cellStyle name="Normal 2 2 5 3 2 2 2 3" xfId="17972"/>
    <cellStyle name="Normal 2 2 5 3 2 2 3" xfId="17973"/>
    <cellStyle name="Normal 2 2 5 3 2 2 4" xfId="17974"/>
    <cellStyle name="Normal 2 2 5 3 2 2 5" xfId="17975"/>
    <cellStyle name="Normal 2 2 5 3 2 2 6" xfId="33678"/>
    <cellStyle name="Normal 2 2 5 3 2 3" xfId="2148"/>
    <cellStyle name="Normal 2 2 5 3 2 3 2" xfId="5026"/>
    <cellStyle name="Normal 2 2 5 3 2 3 2 2" xfId="17976"/>
    <cellStyle name="Normal 2 2 5 3 2 3 2 3" xfId="17977"/>
    <cellStyle name="Normal 2 2 5 3 2 3 3" xfId="17978"/>
    <cellStyle name="Normal 2 2 5 3 2 3 4" xfId="17979"/>
    <cellStyle name="Normal 2 2 5 3 2 3 5" xfId="17980"/>
    <cellStyle name="Normal 2 2 5 3 2 4" xfId="5027"/>
    <cellStyle name="Normal 2 2 5 3 2 4 2" xfId="17981"/>
    <cellStyle name="Normal 2 2 5 3 2 4 3" xfId="17982"/>
    <cellStyle name="Normal 2 2 5 3 2 5" xfId="17983"/>
    <cellStyle name="Normal 2 2 5 3 2 6" xfId="17984"/>
    <cellStyle name="Normal 2 2 5 3 2 7" xfId="17985"/>
    <cellStyle name="Normal 2 2 5 3 2 8" xfId="33136"/>
    <cellStyle name="Normal 2 2 5 3 3" xfId="2844"/>
    <cellStyle name="Normal 2 2 5 3 3 2" xfId="5028"/>
    <cellStyle name="Normal 2 2 5 3 3 2 2" xfId="17986"/>
    <cellStyle name="Normal 2 2 5 3 3 2 3" xfId="17987"/>
    <cellStyle name="Normal 2 2 5 3 3 2 4" xfId="17988"/>
    <cellStyle name="Normal 2 2 5 3 3 3" xfId="17989"/>
    <cellStyle name="Normal 2 2 5 3 3 4" xfId="17990"/>
    <cellStyle name="Normal 2 2 5 3 3 5" xfId="17991"/>
    <cellStyle name="Normal 2 2 5 3 3 6" xfId="33677"/>
    <cellStyle name="Normal 2 2 5 3 4" xfId="1700"/>
    <cellStyle name="Normal 2 2 5 3 4 2" xfId="5029"/>
    <cellStyle name="Normal 2 2 5 3 4 2 2" xfId="17992"/>
    <cellStyle name="Normal 2 2 5 3 4 2 3" xfId="17993"/>
    <cellStyle name="Normal 2 2 5 3 4 3" xfId="17994"/>
    <cellStyle name="Normal 2 2 5 3 4 4" xfId="17995"/>
    <cellStyle name="Normal 2 2 5 3 4 5" xfId="17996"/>
    <cellStyle name="Normal 2 2 5 3 5" xfId="5030"/>
    <cellStyle name="Normal 2 2 5 3 5 2" xfId="17997"/>
    <cellStyle name="Normal 2 2 5 3 5 3" xfId="17998"/>
    <cellStyle name="Normal 2 2 5 3 6" xfId="17999"/>
    <cellStyle name="Normal 2 2 5 3 7" xfId="18000"/>
    <cellStyle name="Normal 2 2 5 3 8" xfId="18001"/>
    <cellStyle name="Normal 2 2 5 3 9" xfId="32711"/>
    <cellStyle name="Normal 2 2 5 4" xfId="953"/>
    <cellStyle name="Normal 2 2 5 4 2" xfId="3076"/>
    <cellStyle name="Normal 2 2 5 4 2 2" xfId="5031"/>
    <cellStyle name="Normal 2 2 5 4 2 2 2" xfId="18002"/>
    <cellStyle name="Normal 2 2 5 4 2 2 3" xfId="18003"/>
    <cellStyle name="Normal 2 2 5 4 2 3" xfId="18004"/>
    <cellStyle name="Normal 2 2 5 4 2 4" xfId="18005"/>
    <cellStyle name="Normal 2 2 5 4 2 5" xfId="18006"/>
    <cellStyle name="Normal 2 2 5 4 2 6" xfId="33679"/>
    <cellStyle name="Normal 2 2 5 4 3" xfId="1912"/>
    <cellStyle name="Normal 2 2 5 4 3 2" xfId="5032"/>
    <cellStyle name="Normal 2 2 5 4 3 2 2" xfId="18007"/>
    <cellStyle name="Normal 2 2 5 4 3 2 3" xfId="18008"/>
    <cellStyle name="Normal 2 2 5 4 3 3" xfId="18009"/>
    <cellStyle name="Normal 2 2 5 4 3 4" xfId="18010"/>
    <cellStyle name="Normal 2 2 5 4 3 5" xfId="18011"/>
    <cellStyle name="Normal 2 2 5 4 4" xfId="5033"/>
    <cellStyle name="Normal 2 2 5 4 4 2" xfId="18012"/>
    <cellStyle name="Normal 2 2 5 4 4 3" xfId="18013"/>
    <cellStyle name="Normal 2 2 5 4 5" xfId="18014"/>
    <cellStyle name="Normal 2 2 5 4 6" xfId="18015"/>
    <cellStyle name="Normal 2 2 5 4 7" xfId="18016"/>
    <cellStyle name="Normal 2 2 5 4 8" xfId="33133"/>
    <cellStyle name="Normal 2 2 5 5" xfId="2529"/>
    <cellStyle name="Normal 2 2 5 5 2" xfId="5034"/>
    <cellStyle name="Normal 2 2 5 5 2 2" xfId="18017"/>
    <cellStyle name="Normal 2 2 5 5 2 3" xfId="18018"/>
    <cellStyle name="Normal 2 2 5 5 2 4" xfId="18019"/>
    <cellStyle name="Normal 2 2 5 5 3" xfId="18020"/>
    <cellStyle name="Normal 2 2 5 5 4" xfId="18021"/>
    <cellStyle name="Normal 2 2 5 5 5" xfId="18022"/>
    <cellStyle name="Normal 2 2 5 5 6" xfId="33672"/>
    <cellStyle name="Normal 2 2 5 6" xfId="1384"/>
    <cellStyle name="Normal 2 2 5 6 2" xfId="5035"/>
    <cellStyle name="Normal 2 2 5 6 2 2" xfId="18023"/>
    <cellStyle name="Normal 2 2 5 6 2 3" xfId="18024"/>
    <cellStyle name="Normal 2 2 5 6 3" xfId="18025"/>
    <cellStyle name="Normal 2 2 5 6 4" xfId="18026"/>
    <cellStyle name="Normal 2 2 5 6 5" xfId="18027"/>
    <cellStyle name="Normal 2 2 5 7" xfId="5036"/>
    <cellStyle name="Normal 2 2 5 7 2" xfId="18028"/>
    <cellStyle name="Normal 2 2 5 7 3" xfId="18029"/>
    <cellStyle name="Normal 2 2 5 8" xfId="18030"/>
    <cellStyle name="Normal 2 2 5 9" xfId="18031"/>
    <cellStyle name="Normal 2 2 6" xfId="277"/>
    <cellStyle name="Normal 2 2 6 10" xfId="32528"/>
    <cellStyle name="Normal 2 2 6 2" xfId="278"/>
    <cellStyle name="Normal 2 2 6 2 2" xfId="954"/>
    <cellStyle name="Normal 2 2 6 2 2 2" xfId="3393"/>
    <cellStyle name="Normal 2 2 6 2 2 2 2" xfId="5037"/>
    <cellStyle name="Normal 2 2 6 2 2 2 2 2" xfId="18032"/>
    <cellStyle name="Normal 2 2 6 2 2 2 2 3" xfId="18033"/>
    <cellStyle name="Normal 2 2 6 2 2 2 3" xfId="18034"/>
    <cellStyle name="Normal 2 2 6 2 2 2 4" xfId="18035"/>
    <cellStyle name="Normal 2 2 6 2 2 2 5" xfId="18036"/>
    <cellStyle name="Normal 2 2 6 2 2 2 6" xfId="33682"/>
    <cellStyle name="Normal 2 2 6 2 2 3" xfId="2149"/>
    <cellStyle name="Normal 2 2 6 2 2 3 2" xfId="5038"/>
    <cellStyle name="Normal 2 2 6 2 2 3 2 2" xfId="18037"/>
    <cellStyle name="Normal 2 2 6 2 2 3 2 3" xfId="18038"/>
    <cellStyle name="Normal 2 2 6 2 2 3 3" xfId="18039"/>
    <cellStyle name="Normal 2 2 6 2 2 3 4" xfId="18040"/>
    <cellStyle name="Normal 2 2 6 2 2 3 5" xfId="18041"/>
    <cellStyle name="Normal 2 2 6 2 2 4" xfId="5039"/>
    <cellStyle name="Normal 2 2 6 2 2 4 2" xfId="18042"/>
    <cellStyle name="Normal 2 2 6 2 2 4 3" xfId="18043"/>
    <cellStyle name="Normal 2 2 6 2 2 5" xfId="18044"/>
    <cellStyle name="Normal 2 2 6 2 2 6" xfId="18045"/>
    <cellStyle name="Normal 2 2 6 2 2 7" xfId="18046"/>
    <cellStyle name="Normal 2 2 6 2 2 8" xfId="33138"/>
    <cellStyle name="Normal 2 2 6 2 3" xfId="2845"/>
    <cellStyle name="Normal 2 2 6 2 3 2" xfId="5040"/>
    <cellStyle name="Normal 2 2 6 2 3 2 2" xfId="18047"/>
    <cellStyle name="Normal 2 2 6 2 3 2 3" xfId="18048"/>
    <cellStyle name="Normal 2 2 6 2 3 2 4" xfId="18049"/>
    <cellStyle name="Normal 2 2 6 2 3 3" xfId="18050"/>
    <cellStyle name="Normal 2 2 6 2 3 4" xfId="18051"/>
    <cellStyle name="Normal 2 2 6 2 3 5" xfId="18052"/>
    <cellStyle name="Normal 2 2 6 2 3 6" xfId="33681"/>
    <cellStyle name="Normal 2 2 6 2 4" xfId="1701"/>
    <cellStyle name="Normal 2 2 6 2 4 2" xfId="5041"/>
    <cellStyle name="Normal 2 2 6 2 4 2 2" xfId="18053"/>
    <cellStyle name="Normal 2 2 6 2 4 2 3" xfId="18054"/>
    <cellStyle name="Normal 2 2 6 2 4 3" xfId="18055"/>
    <cellStyle name="Normal 2 2 6 2 4 4" xfId="18056"/>
    <cellStyle name="Normal 2 2 6 2 4 5" xfId="18057"/>
    <cellStyle name="Normal 2 2 6 2 5" xfId="5042"/>
    <cellStyle name="Normal 2 2 6 2 5 2" xfId="18058"/>
    <cellStyle name="Normal 2 2 6 2 5 3" xfId="18059"/>
    <cellStyle name="Normal 2 2 6 2 6" xfId="18060"/>
    <cellStyle name="Normal 2 2 6 2 7" xfId="18061"/>
    <cellStyle name="Normal 2 2 6 2 8" xfId="18062"/>
    <cellStyle name="Normal 2 2 6 2 9" xfId="32798"/>
    <cellStyle name="Normal 2 2 6 3" xfId="955"/>
    <cellStyle name="Normal 2 2 6 3 2" xfId="3173"/>
    <cellStyle name="Normal 2 2 6 3 2 2" xfId="5043"/>
    <cellStyle name="Normal 2 2 6 3 2 2 2" xfId="18063"/>
    <cellStyle name="Normal 2 2 6 3 2 2 3" xfId="18064"/>
    <cellStyle name="Normal 2 2 6 3 2 3" xfId="18065"/>
    <cellStyle name="Normal 2 2 6 3 2 4" xfId="18066"/>
    <cellStyle name="Normal 2 2 6 3 2 5" xfId="18067"/>
    <cellStyle name="Normal 2 2 6 3 2 6" xfId="33683"/>
    <cellStyle name="Normal 2 2 6 3 3" xfId="1987"/>
    <cellStyle name="Normal 2 2 6 3 3 2" xfId="5044"/>
    <cellStyle name="Normal 2 2 6 3 3 2 2" xfId="18068"/>
    <cellStyle name="Normal 2 2 6 3 3 2 3" xfId="18069"/>
    <cellStyle name="Normal 2 2 6 3 3 3" xfId="18070"/>
    <cellStyle name="Normal 2 2 6 3 3 4" xfId="18071"/>
    <cellStyle name="Normal 2 2 6 3 3 5" xfId="18072"/>
    <cellStyle name="Normal 2 2 6 3 4" xfId="5045"/>
    <cellStyle name="Normal 2 2 6 3 4 2" xfId="18073"/>
    <cellStyle name="Normal 2 2 6 3 4 3" xfId="18074"/>
    <cellStyle name="Normal 2 2 6 3 5" xfId="18075"/>
    <cellStyle name="Normal 2 2 6 3 6" xfId="18076"/>
    <cellStyle name="Normal 2 2 6 3 7" xfId="18077"/>
    <cellStyle name="Normal 2 2 6 3 8" xfId="33137"/>
    <cellStyle name="Normal 2 2 6 4" xfId="2626"/>
    <cellStyle name="Normal 2 2 6 4 2" xfId="5046"/>
    <cellStyle name="Normal 2 2 6 4 2 2" xfId="18078"/>
    <cellStyle name="Normal 2 2 6 4 2 3" xfId="18079"/>
    <cellStyle name="Normal 2 2 6 4 2 4" xfId="18080"/>
    <cellStyle name="Normal 2 2 6 4 3" xfId="18081"/>
    <cellStyle name="Normal 2 2 6 4 4" xfId="18082"/>
    <cellStyle name="Normal 2 2 6 4 5" xfId="18083"/>
    <cellStyle name="Normal 2 2 6 4 6" xfId="33680"/>
    <cellStyle name="Normal 2 2 6 5" xfId="1481"/>
    <cellStyle name="Normal 2 2 6 5 2" xfId="5047"/>
    <cellStyle name="Normal 2 2 6 5 2 2" xfId="18084"/>
    <cellStyle name="Normal 2 2 6 5 2 3" xfId="18085"/>
    <cellStyle name="Normal 2 2 6 5 3" xfId="18086"/>
    <cellStyle name="Normal 2 2 6 5 4" xfId="18087"/>
    <cellStyle name="Normal 2 2 6 5 5" xfId="18088"/>
    <cellStyle name="Normal 2 2 6 6" xfId="5048"/>
    <cellStyle name="Normal 2 2 6 6 2" xfId="18089"/>
    <cellStyle name="Normal 2 2 6 6 3" xfId="18090"/>
    <cellStyle name="Normal 2 2 6 7" xfId="18091"/>
    <cellStyle name="Normal 2 2 6 8" xfId="18092"/>
    <cellStyle name="Normal 2 2 6 9" xfId="18093"/>
    <cellStyle name="Normal 2 2 7" xfId="279"/>
    <cellStyle name="Normal 2 2 7 2" xfId="956"/>
    <cellStyle name="Normal 2 2 7 2 2" xfId="3260"/>
    <cellStyle name="Normal 2 2 7 2 2 2" xfId="5049"/>
    <cellStyle name="Normal 2 2 7 2 2 2 2" xfId="18094"/>
    <cellStyle name="Normal 2 2 7 2 2 2 3" xfId="18095"/>
    <cellStyle name="Normal 2 2 7 2 2 3" xfId="18096"/>
    <cellStyle name="Normal 2 2 7 2 2 4" xfId="18097"/>
    <cellStyle name="Normal 2 2 7 2 2 5" xfId="18098"/>
    <cellStyle name="Normal 2 2 7 2 2 6" xfId="33685"/>
    <cellStyle name="Normal 2 2 7 2 3" xfId="2064"/>
    <cellStyle name="Normal 2 2 7 2 3 2" xfId="5050"/>
    <cellStyle name="Normal 2 2 7 2 3 2 2" xfId="18099"/>
    <cellStyle name="Normal 2 2 7 2 3 2 3" xfId="18100"/>
    <cellStyle name="Normal 2 2 7 2 3 3" xfId="18101"/>
    <cellStyle name="Normal 2 2 7 2 3 4" xfId="18102"/>
    <cellStyle name="Normal 2 2 7 2 3 5" xfId="18103"/>
    <cellStyle name="Normal 2 2 7 2 4" xfId="5051"/>
    <cellStyle name="Normal 2 2 7 2 4 2" xfId="18104"/>
    <cellStyle name="Normal 2 2 7 2 4 3" xfId="18105"/>
    <cellStyle name="Normal 2 2 7 2 5" xfId="18106"/>
    <cellStyle name="Normal 2 2 7 2 6" xfId="18107"/>
    <cellStyle name="Normal 2 2 7 2 7" xfId="18108"/>
    <cellStyle name="Normal 2 2 7 2 8" xfId="33139"/>
    <cellStyle name="Normal 2 2 7 3" xfId="2713"/>
    <cellStyle name="Normal 2 2 7 3 2" xfId="5052"/>
    <cellStyle name="Normal 2 2 7 3 2 2" xfId="18109"/>
    <cellStyle name="Normal 2 2 7 3 2 3" xfId="18110"/>
    <cellStyle name="Normal 2 2 7 3 2 4" xfId="18111"/>
    <cellStyle name="Normal 2 2 7 3 3" xfId="18112"/>
    <cellStyle name="Normal 2 2 7 3 4" xfId="18113"/>
    <cellStyle name="Normal 2 2 7 3 5" xfId="18114"/>
    <cellStyle name="Normal 2 2 7 3 6" xfId="33684"/>
    <cellStyle name="Normal 2 2 7 4" xfId="1568"/>
    <cellStyle name="Normal 2 2 7 4 2" xfId="5053"/>
    <cellStyle name="Normal 2 2 7 4 2 2" xfId="18115"/>
    <cellStyle name="Normal 2 2 7 4 2 3" xfId="18116"/>
    <cellStyle name="Normal 2 2 7 4 3" xfId="18117"/>
    <cellStyle name="Normal 2 2 7 4 4" xfId="18118"/>
    <cellStyle name="Normal 2 2 7 4 5" xfId="18119"/>
    <cellStyle name="Normal 2 2 7 5" xfId="5054"/>
    <cellStyle name="Normal 2 2 7 5 2" xfId="18120"/>
    <cellStyle name="Normal 2 2 7 5 3" xfId="18121"/>
    <cellStyle name="Normal 2 2 7 6" xfId="18122"/>
    <cellStyle name="Normal 2 2 7 7" xfId="18123"/>
    <cellStyle name="Normal 2 2 7 8" xfId="18124"/>
    <cellStyle name="Normal 2 2 7 9" xfId="32885"/>
    <cellStyle name="Normal 2 2 8" xfId="280"/>
    <cellStyle name="Normal 2 2 8 2" xfId="957"/>
    <cellStyle name="Normal 2 2 8 2 2" xfId="3394"/>
    <cellStyle name="Normal 2 2 8 2 2 2" xfId="5055"/>
    <cellStyle name="Normal 2 2 8 2 2 2 2" xfId="18125"/>
    <cellStyle name="Normal 2 2 8 2 2 2 3" xfId="18126"/>
    <cellStyle name="Normal 2 2 8 2 2 3" xfId="18127"/>
    <cellStyle name="Normal 2 2 8 2 2 4" xfId="18128"/>
    <cellStyle name="Normal 2 2 8 2 2 5" xfId="18129"/>
    <cellStyle name="Normal 2 2 8 2 2 6" xfId="33687"/>
    <cellStyle name="Normal 2 2 8 2 3" xfId="2150"/>
    <cellStyle name="Normal 2 2 8 2 3 2" xfId="5056"/>
    <cellStyle name="Normal 2 2 8 2 3 2 2" xfId="18130"/>
    <cellStyle name="Normal 2 2 8 2 3 2 3" xfId="18131"/>
    <cellStyle name="Normal 2 2 8 2 3 3" xfId="18132"/>
    <cellStyle name="Normal 2 2 8 2 3 4" xfId="18133"/>
    <cellStyle name="Normal 2 2 8 2 3 5" xfId="18134"/>
    <cellStyle name="Normal 2 2 8 2 4" xfId="5057"/>
    <cellStyle name="Normal 2 2 8 2 4 2" xfId="18135"/>
    <cellStyle name="Normal 2 2 8 2 4 3" xfId="18136"/>
    <cellStyle name="Normal 2 2 8 2 5" xfId="18137"/>
    <cellStyle name="Normal 2 2 8 2 6" xfId="18138"/>
    <cellStyle name="Normal 2 2 8 2 7" xfId="18139"/>
    <cellStyle name="Normal 2 2 8 2 8" xfId="33140"/>
    <cellStyle name="Normal 2 2 8 3" xfId="2846"/>
    <cellStyle name="Normal 2 2 8 3 2" xfId="5058"/>
    <cellStyle name="Normal 2 2 8 3 2 2" xfId="18140"/>
    <cellStyle name="Normal 2 2 8 3 2 3" xfId="18141"/>
    <cellStyle name="Normal 2 2 8 3 2 4" xfId="18142"/>
    <cellStyle name="Normal 2 2 8 3 3" xfId="18143"/>
    <cellStyle name="Normal 2 2 8 3 4" xfId="18144"/>
    <cellStyle name="Normal 2 2 8 3 5" xfId="18145"/>
    <cellStyle name="Normal 2 2 8 3 6" xfId="33686"/>
    <cellStyle name="Normal 2 2 8 4" xfId="1702"/>
    <cellStyle name="Normal 2 2 8 4 2" xfId="5059"/>
    <cellStyle name="Normal 2 2 8 4 2 2" xfId="18146"/>
    <cellStyle name="Normal 2 2 8 4 2 3" xfId="18147"/>
    <cellStyle name="Normal 2 2 8 4 3" xfId="18148"/>
    <cellStyle name="Normal 2 2 8 4 4" xfId="18149"/>
    <cellStyle name="Normal 2 2 8 4 5" xfId="18150"/>
    <cellStyle name="Normal 2 2 8 5" xfId="5060"/>
    <cellStyle name="Normal 2 2 8 5 2" xfId="18151"/>
    <cellStyle name="Normal 2 2 8 5 3" xfId="18152"/>
    <cellStyle name="Normal 2 2 8 6" xfId="18153"/>
    <cellStyle name="Normal 2 2 8 7" xfId="18154"/>
    <cellStyle name="Normal 2 2 8 8" xfId="18155"/>
    <cellStyle name="Normal 2 2 8 9" xfId="32676"/>
    <cellStyle name="Normal 2 2 9" xfId="958"/>
    <cellStyle name="Normal 2 2 9 2" xfId="3023"/>
    <cellStyle name="Normal 2 2 9 2 2" xfId="5061"/>
    <cellStyle name="Normal 2 2 9 2 2 2" xfId="18156"/>
    <cellStyle name="Normal 2 2 9 2 2 3" xfId="18157"/>
    <cellStyle name="Normal 2 2 9 2 3" xfId="18158"/>
    <cellStyle name="Normal 2 2 9 2 4" xfId="18159"/>
    <cellStyle name="Normal 2 2 9 2 5" xfId="18160"/>
    <cellStyle name="Normal 2 2 9 2 6" xfId="33688"/>
    <cellStyle name="Normal 2 2 9 3" xfId="1879"/>
    <cellStyle name="Normal 2 2 9 3 2" xfId="5062"/>
    <cellStyle name="Normal 2 2 9 3 2 2" xfId="18161"/>
    <cellStyle name="Normal 2 2 9 3 2 3" xfId="18162"/>
    <cellStyle name="Normal 2 2 9 3 3" xfId="18163"/>
    <cellStyle name="Normal 2 2 9 3 4" xfId="18164"/>
    <cellStyle name="Normal 2 2 9 3 5" xfId="18165"/>
    <cellStyle name="Normal 2 2 9 4" xfId="5063"/>
    <cellStyle name="Normal 2 2 9 4 2" xfId="18166"/>
    <cellStyle name="Normal 2 2 9 4 3" xfId="18167"/>
    <cellStyle name="Normal 2 2 9 5" xfId="18168"/>
    <cellStyle name="Normal 2 2 9 6" xfId="18169"/>
    <cellStyle name="Normal 2 2 9 7" xfId="18170"/>
    <cellStyle name="Normal 2 2 9 8" xfId="33103"/>
    <cellStyle name="Normal 2 2_SYNTHESE" xfId="281"/>
    <cellStyle name="Normal 2 20" xfId="18171"/>
    <cellStyle name="Normal 2 21" xfId="18172"/>
    <cellStyle name="Normal 2 22" xfId="34305"/>
    <cellStyle name="Normal 2 23" xfId="695"/>
    <cellStyle name="Normal 2 3" xfId="12"/>
    <cellStyle name="Normal 2 3 2" xfId="282"/>
    <cellStyle name="Normal 2 3 2 10" xfId="18173"/>
    <cellStyle name="Normal 2 3 2 11" xfId="18174"/>
    <cellStyle name="Normal 2 3 2 12" xfId="18175"/>
    <cellStyle name="Normal 2 3 2 13" xfId="32529"/>
    <cellStyle name="Normal 2 3 2 2" xfId="283"/>
    <cellStyle name="Normal 2 3 2 2 10" xfId="18176"/>
    <cellStyle name="Normal 2 3 2 2 11" xfId="32530"/>
    <cellStyle name="Normal 2 3 2 2 2" xfId="284"/>
    <cellStyle name="Normal 2 3 2 2 2 10" xfId="32531"/>
    <cellStyle name="Normal 2 3 2 2 2 2" xfId="285"/>
    <cellStyle name="Normal 2 3 2 2 2 2 2" xfId="959"/>
    <cellStyle name="Normal 2 3 2 2 2 2 2 2" xfId="3395"/>
    <cellStyle name="Normal 2 3 2 2 2 2 2 2 2" xfId="5064"/>
    <cellStyle name="Normal 2 3 2 2 2 2 2 2 2 2" xfId="18177"/>
    <cellStyle name="Normal 2 3 2 2 2 2 2 2 2 3" xfId="18178"/>
    <cellStyle name="Normal 2 3 2 2 2 2 2 2 3" xfId="18179"/>
    <cellStyle name="Normal 2 3 2 2 2 2 2 2 4" xfId="18180"/>
    <cellStyle name="Normal 2 3 2 2 2 2 2 2 5" xfId="18181"/>
    <cellStyle name="Normal 2 3 2 2 2 2 2 2 6" xfId="33693"/>
    <cellStyle name="Normal 2 3 2 2 2 2 2 3" xfId="2151"/>
    <cellStyle name="Normal 2 3 2 2 2 2 2 3 2" xfId="5065"/>
    <cellStyle name="Normal 2 3 2 2 2 2 2 3 2 2" xfId="18182"/>
    <cellStyle name="Normal 2 3 2 2 2 2 2 3 2 3" xfId="18183"/>
    <cellStyle name="Normal 2 3 2 2 2 2 2 3 3" xfId="18184"/>
    <cellStyle name="Normal 2 3 2 2 2 2 2 3 4" xfId="18185"/>
    <cellStyle name="Normal 2 3 2 2 2 2 2 3 5" xfId="18186"/>
    <cellStyle name="Normal 2 3 2 2 2 2 2 4" xfId="5066"/>
    <cellStyle name="Normal 2 3 2 2 2 2 2 4 2" xfId="18187"/>
    <cellStyle name="Normal 2 3 2 2 2 2 2 4 3" xfId="18188"/>
    <cellStyle name="Normal 2 3 2 2 2 2 2 5" xfId="18189"/>
    <cellStyle name="Normal 2 3 2 2 2 2 2 6" xfId="18190"/>
    <cellStyle name="Normal 2 3 2 2 2 2 2 7" xfId="18191"/>
    <cellStyle name="Normal 2 3 2 2 2 2 2 8" xfId="33144"/>
    <cellStyle name="Normal 2 3 2 2 2 2 3" xfId="2847"/>
    <cellStyle name="Normal 2 3 2 2 2 2 3 2" xfId="5067"/>
    <cellStyle name="Normal 2 3 2 2 2 2 3 2 2" xfId="18192"/>
    <cellStyle name="Normal 2 3 2 2 2 2 3 2 3" xfId="18193"/>
    <cellStyle name="Normal 2 3 2 2 2 2 3 2 4" xfId="18194"/>
    <cellStyle name="Normal 2 3 2 2 2 2 3 3" xfId="18195"/>
    <cellStyle name="Normal 2 3 2 2 2 2 3 4" xfId="18196"/>
    <cellStyle name="Normal 2 3 2 2 2 2 3 5" xfId="18197"/>
    <cellStyle name="Normal 2 3 2 2 2 2 3 6" xfId="33692"/>
    <cellStyle name="Normal 2 3 2 2 2 2 4" xfId="1703"/>
    <cellStyle name="Normal 2 3 2 2 2 2 4 2" xfId="5068"/>
    <cellStyle name="Normal 2 3 2 2 2 2 4 2 2" xfId="18198"/>
    <cellStyle name="Normal 2 3 2 2 2 2 4 2 3" xfId="18199"/>
    <cellStyle name="Normal 2 3 2 2 2 2 4 3" xfId="18200"/>
    <cellStyle name="Normal 2 3 2 2 2 2 4 4" xfId="18201"/>
    <cellStyle name="Normal 2 3 2 2 2 2 4 5" xfId="18202"/>
    <cellStyle name="Normal 2 3 2 2 2 2 5" xfId="5069"/>
    <cellStyle name="Normal 2 3 2 2 2 2 5 2" xfId="18203"/>
    <cellStyle name="Normal 2 3 2 2 2 2 5 3" xfId="18204"/>
    <cellStyle name="Normal 2 3 2 2 2 2 6" xfId="18205"/>
    <cellStyle name="Normal 2 3 2 2 2 2 7" xfId="18206"/>
    <cellStyle name="Normal 2 3 2 2 2 2 8" xfId="18207"/>
    <cellStyle name="Normal 2 3 2 2 2 2 9" xfId="32799"/>
    <cellStyle name="Normal 2 3 2 2 2 3" xfId="960"/>
    <cellStyle name="Normal 2 3 2 2 2 3 2" xfId="3174"/>
    <cellStyle name="Normal 2 3 2 2 2 3 2 2" xfId="5070"/>
    <cellStyle name="Normal 2 3 2 2 2 3 2 2 2" xfId="18208"/>
    <cellStyle name="Normal 2 3 2 2 2 3 2 2 3" xfId="18209"/>
    <cellStyle name="Normal 2 3 2 2 2 3 2 3" xfId="18210"/>
    <cellStyle name="Normal 2 3 2 2 2 3 2 4" xfId="18211"/>
    <cellStyle name="Normal 2 3 2 2 2 3 2 5" xfId="18212"/>
    <cellStyle name="Normal 2 3 2 2 2 3 2 6" xfId="33694"/>
    <cellStyle name="Normal 2 3 2 2 2 3 3" xfId="1988"/>
    <cellStyle name="Normal 2 3 2 2 2 3 3 2" xfId="5071"/>
    <cellStyle name="Normal 2 3 2 2 2 3 3 2 2" xfId="18213"/>
    <cellStyle name="Normal 2 3 2 2 2 3 3 2 3" xfId="18214"/>
    <cellStyle name="Normal 2 3 2 2 2 3 3 3" xfId="18215"/>
    <cellStyle name="Normal 2 3 2 2 2 3 3 4" xfId="18216"/>
    <cellStyle name="Normal 2 3 2 2 2 3 3 5" xfId="18217"/>
    <cellStyle name="Normal 2 3 2 2 2 3 4" xfId="5072"/>
    <cellStyle name="Normal 2 3 2 2 2 3 4 2" xfId="18218"/>
    <cellStyle name="Normal 2 3 2 2 2 3 4 3" xfId="18219"/>
    <cellStyle name="Normal 2 3 2 2 2 3 5" xfId="18220"/>
    <cellStyle name="Normal 2 3 2 2 2 3 6" xfId="18221"/>
    <cellStyle name="Normal 2 3 2 2 2 3 7" xfId="18222"/>
    <cellStyle name="Normal 2 3 2 2 2 3 8" xfId="33143"/>
    <cellStyle name="Normal 2 3 2 2 2 4" xfId="2627"/>
    <cellStyle name="Normal 2 3 2 2 2 4 2" xfId="5073"/>
    <cellStyle name="Normal 2 3 2 2 2 4 2 2" xfId="18223"/>
    <cellStyle name="Normal 2 3 2 2 2 4 2 3" xfId="18224"/>
    <cellStyle name="Normal 2 3 2 2 2 4 2 4" xfId="18225"/>
    <cellStyle name="Normal 2 3 2 2 2 4 3" xfId="18226"/>
    <cellStyle name="Normal 2 3 2 2 2 4 4" xfId="18227"/>
    <cellStyle name="Normal 2 3 2 2 2 4 5" xfId="18228"/>
    <cellStyle name="Normal 2 3 2 2 2 4 6" xfId="33691"/>
    <cellStyle name="Normal 2 3 2 2 2 5" xfId="1482"/>
    <cellStyle name="Normal 2 3 2 2 2 5 2" xfId="5074"/>
    <cellStyle name="Normal 2 3 2 2 2 5 2 2" xfId="18229"/>
    <cellStyle name="Normal 2 3 2 2 2 5 2 3" xfId="18230"/>
    <cellStyle name="Normal 2 3 2 2 2 5 3" xfId="18231"/>
    <cellStyle name="Normal 2 3 2 2 2 5 4" xfId="18232"/>
    <cellStyle name="Normal 2 3 2 2 2 5 5" xfId="18233"/>
    <cellStyle name="Normal 2 3 2 2 2 6" xfId="5075"/>
    <cellStyle name="Normal 2 3 2 2 2 6 2" xfId="18234"/>
    <cellStyle name="Normal 2 3 2 2 2 6 3" xfId="18235"/>
    <cellStyle name="Normal 2 3 2 2 2 7" xfId="18236"/>
    <cellStyle name="Normal 2 3 2 2 2 8" xfId="18237"/>
    <cellStyle name="Normal 2 3 2 2 2 9" xfId="18238"/>
    <cellStyle name="Normal 2 3 2 2 3" xfId="286"/>
    <cellStyle name="Normal 2 3 2 2 3 2" xfId="961"/>
    <cellStyle name="Normal 2 3 2 2 3 2 2" xfId="3396"/>
    <cellStyle name="Normal 2 3 2 2 3 2 2 2" xfId="5076"/>
    <cellStyle name="Normal 2 3 2 2 3 2 2 2 2" xfId="18239"/>
    <cellStyle name="Normal 2 3 2 2 3 2 2 2 3" xfId="18240"/>
    <cellStyle name="Normal 2 3 2 2 3 2 2 3" xfId="18241"/>
    <cellStyle name="Normal 2 3 2 2 3 2 2 4" xfId="18242"/>
    <cellStyle name="Normal 2 3 2 2 3 2 2 5" xfId="18243"/>
    <cellStyle name="Normal 2 3 2 2 3 2 2 6" xfId="33696"/>
    <cellStyle name="Normal 2 3 2 2 3 2 3" xfId="2152"/>
    <cellStyle name="Normal 2 3 2 2 3 2 3 2" xfId="5077"/>
    <cellStyle name="Normal 2 3 2 2 3 2 3 2 2" xfId="18244"/>
    <cellStyle name="Normal 2 3 2 2 3 2 3 2 3" xfId="18245"/>
    <cellStyle name="Normal 2 3 2 2 3 2 3 3" xfId="18246"/>
    <cellStyle name="Normal 2 3 2 2 3 2 3 4" xfId="18247"/>
    <cellStyle name="Normal 2 3 2 2 3 2 3 5" xfId="18248"/>
    <cellStyle name="Normal 2 3 2 2 3 2 4" xfId="5078"/>
    <cellStyle name="Normal 2 3 2 2 3 2 4 2" xfId="18249"/>
    <cellStyle name="Normal 2 3 2 2 3 2 4 3" xfId="18250"/>
    <cellStyle name="Normal 2 3 2 2 3 2 5" xfId="18251"/>
    <cellStyle name="Normal 2 3 2 2 3 2 6" xfId="18252"/>
    <cellStyle name="Normal 2 3 2 2 3 2 7" xfId="18253"/>
    <cellStyle name="Normal 2 3 2 2 3 2 8" xfId="33145"/>
    <cellStyle name="Normal 2 3 2 2 3 3" xfId="2848"/>
    <cellStyle name="Normal 2 3 2 2 3 3 2" xfId="5079"/>
    <cellStyle name="Normal 2 3 2 2 3 3 2 2" xfId="18254"/>
    <cellStyle name="Normal 2 3 2 2 3 3 2 3" xfId="18255"/>
    <cellStyle name="Normal 2 3 2 2 3 3 2 4" xfId="18256"/>
    <cellStyle name="Normal 2 3 2 2 3 3 3" xfId="18257"/>
    <cellStyle name="Normal 2 3 2 2 3 3 4" xfId="18258"/>
    <cellStyle name="Normal 2 3 2 2 3 3 5" xfId="18259"/>
    <cellStyle name="Normal 2 3 2 2 3 3 6" xfId="33695"/>
    <cellStyle name="Normal 2 3 2 2 3 4" xfId="1704"/>
    <cellStyle name="Normal 2 3 2 2 3 4 2" xfId="5080"/>
    <cellStyle name="Normal 2 3 2 2 3 4 2 2" xfId="18260"/>
    <cellStyle name="Normal 2 3 2 2 3 4 2 3" xfId="18261"/>
    <cellStyle name="Normal 2 3 2 2 3 4 3" xfId="18262"/>
    <cellStyle name="Normal 2 3 2 2 3 4 4" xfId="18263"/>
    <cellStyle name="Normal 2 3 2 2 3 4 5" xfId="18264"/>
    <cellStyle name="Normal 2 3 2 2 3 5" xfId="5081"/>
    <cellStyle name="Normal 2 3 2 2 3 5 2" xfId="18265"/>
    <cellStyle name="Normal 2 3 2 2 3 5 3" xfId="18266"/>
    <cellStyle name="Normal 2 3 2 2 3 6" xfId="18267"/>
    <cellStyle name="Normal 2 3 2 2 3 7" xfId="18268"/>
    <cellStyle name="Normal 2 3 2 2 3 8" xfId="18269"/>
    <cellStyle name="Normal 2 3 2 2 3 9" xfId="32713"/>
    <cellStyle name="Normal 2 3 2 2 4" xfId="962"/>
    <cellStyle name="Normal 2 3 2 2 4 2" xfId="3078"/>
    <cellStyle name="Normal 2 3 2 2 4 2 2" xfId="5082"/>
    <cellStyle name="Normal 2 3 2 2 4 2 2 2" xfId="18270"/>
    <cellStyle name="Normal 2 3 2 2 4 2 2 3" xfId="18271"/>
    <cellStyle name="Normal 2 3 2 2 4 2 3" xfId="18272"/>
    <cellStyle name="Normal 2 3 2 2 4 2 4" xfId="18273"/>
    <cellStyle name="Normal 2 3 2 2 4 2 5" xfId="18274"/>
    <cellStyle name="Normal 2 3 2 2 4 2 6" xfId="33697"/>
    <cellStyle name="Normal 2 3 2 2 4 3" xfId="1914"/>
    <cellStyle name="Normal 2 3 2 2 4 3 2" xfId="5083"/>
    <cellStyle name="Normal 2 3 2 2 4 3 2 2" xfId="18275"/>
    <cellStyle name="Normal 2 3 2 2 4 3 2 3" xfId="18276"/>
    <cellStyle name="Normal 2 3 2 2 4 3 3" xfId="18277"/>
    <cellStyle name="Normal 2 3 2 2 4 3 4" xfId="18278"/>
    <cellStyle name="Normal 2 3 2 2 4 3 5" xfId="18279"/>
    <cellStyle name="Normal 2 3 2 2 4 4" xfId="5084"/>
    <cellStyle name="Normal 2 3 2 2 4 4 2" xfId="18280"/>
    <cellStyle name="Normal 2 3 2 2 4 4 3" xfId="18281"/>
    <cellStyle name="Normal 2 3 2 2 4 5" xfId="18282"/>
    <cellStyle name="Normal 2 3 2 2 4 6" xfId="18283"/>
    <cellStyle name="Normal 2 3 2 2 4 7" xfId="18284"/>
    <cellStyle name="Normal 2 3 2 2 4 8" xfId="33142"/>
    <cellStyle name="Normal 2 3 2 2 5" xfId="2531"/>
    <cellStyle name="Normal 2 3 2 2 5 2" xfId="5085"/>
    <cellStyle name="Normal 2 3 2 2 5 2 2" xfId="18285"/>
    <cellStyle name="Normal 2 3 2 2 5 2 3" xfId="18286"/>
    <cellStyle name="Normal 2 3 2 2 5 2 4" xfId="18287"/>
    <cellStyle name="Normal 2 3 2 2 5 3" xfId="18288"/>
    <cellStyle name="Normal 2 3 2 2 5 4" xfId="18289"/>
    <cellStyle name="Normal 2 3 2 2 5 5" xfId="18290"/>
    <cellStyle name="Normal 2 3 2 2 5 6" xfId="33690"/>
    <cellStyle name="Normal 2 3 2 2 6" xfId="1386"/>
    <cellStyle name="Normal 2 3 2 2 6 2" xfId="5086"/>
    <cellStyle name="Normal 2 3 2 2 6 2 2" xfId="18291"/>
    <cellStyle name="Normal 2 3 2 2 6 2 3" xfId="18292"/>
    <cellStyle name="Normal 2 3 2 2 6 3" xfId="18293"/>
    <cellStyle name="Normal 2 3 2 2 6 4" xfId="18294"/>
    <cellStyle name="Normal 2 3 2 2 6 5" xfId="18295"/>
    <cellStyle name="Normal 2 3 2 2 7" xfId="5087"/>
    <cellStyle name="Normal 2 3 2 2 7 2" xfId="18296"/>
    <cellStyle name="Normal 2 3 2 2 7 3" xfId="18297"/>
    <cellStyle name="Normal 2 3 2 2 8" xfId="18298"/>
    <cellStyle name="Normal 2 3 2 2 9" xfId="18299"/>
    <cellStyle name="Normal 2 3 2 3" xfId="287"/>
    <cellStyle name="Normal 2 3 2 3 10" xfId="32532"/>
    <cellStyle name="Normal 2 3 2 3 2" xfId="288"/>
    <cellStyle name="Normal 2 3 2 3 2 2" xfId="963"/>
    <cellStyle name="Normal 2 3 2 3 2 2 2" xfId="3397"/>
    <cellStyle name="Normal 2 3 2 3 2 2 2 2" xfId="5088"/>
    <cellStyle name="Normal 2 3 2 3 2 2 2 2 2" xfId="18300"/>
    <cellStyle name="Normal 2 3 2 3 2 2 2 2 3" xfId="18301"/>
    <cellStyle name="Normal 2 3 2 3 2 2 2 3" xfId="18302"/>
    <cellStyle name="Normal 2 3 2 3 2 2 2 4" xfId="18303"/>
    <cellStyle name="Normal 2 3 2 3 2 2 2 5" xfId="18304"/>
    <cellStyle name="Normal 2 3 2 3 2 2 2 6" xfId="33700"/>
    <cellStyle name="Normal 2 3 2 3 2 2 3" xfId="2153"/>
    <cellStyle name="Normal 2 3 2 3 2 2 3 2" xfId="5089"/>
    <cellStyle name="Normal 2 3 2 3 2 2 3 2 2" xfId="18305"/>
    <cellStyle name="Normal 2 3 2 3 2 2 3 2 3" xfId="18306"/>
    <cellStyle name="Normal 2 3 2 3 2 2 3 3" xfId="18307"/>
    <cellStyle name="Normal 2 3 2 3 2 2 3 4" xfId="18308"/>
    <cellStyle name="Normal 2 3 2 3 2 2 3 5" xfId="18309"/>
    <cellStyle name="Normal 2 3 2 3 2 2 4" xfId="5090"/>
    <cellStyle name="Normal 2 3 2 3 2 2 4 2" xfId="18310"/>
    <cellStyle name="Normal 2 3 2 3 2 2 4 3" xfId="18311"/>
    <cellStyle name="Normal 2 3 2 3 2 2 5" xfId="18312"/>
    <cellStyle name="Normal 2 3 2 3 2 2 6" xfId="18313"/>
    <cellStyle name="Normal 2 3 2 3 2 2 7" xfId="18314"/>
    <cellStyle name="Normal 2 3 2 3 2 2 8" xfId="33147"/>
    <cellStyle name="Normal 2 3 2 3 2 3" xfId="2849"/>
    <cellStyle name="Normal 2 3 2 3 2 3 2" xfId="5091"/>
    <cellStyle name="Normal 2 3 2 3 2 3 2 2" xfId="18315"/>
    <cellStyle name="Normal 2 3 2 3 2 3 2 3" xfId="18316"/>
    <cellStyle name="Normal 2 3 2 3 2 3 2 4" xfId="18317"/>
    <cellStyle name="Normal 2 3 2 3 2 3 3" xfId="18318"/>
    <cellStyle name="Normal 2 3 2 3 2 3 4" xfId="18319"/>
    <cellStyle name="Normal 2 3 2 3 2 3 5" xfId="18320"/>
    <cellStyle name="Normal 2 3 2 3 2 3 6" xfId="33699"/>
    <cellStyle name="Normal 2 3 2 3 2 4" xfId="1705"/>
    <cellStyle name="Normal 2 3 2 3 2 4 2" xfId="5092"/>
    <cellStyle name="Normal 2 3 2 3 2 4 2 2" xfId="18321"/>
    <cellStyle name="Normal 2 3 2 3 2 4 2 3" xfId="18322"/>
    <cellStyle name="Normal 2 3 2 3 2 4 3" xfId="18323"/>
    <cellStyle name="Normal 2 3 2 3 2 4 4" xfId="18324"/>
    <cellStyle name="Normal 2 3 2 3 2 4 5" xfId="18325"/>
    <cellStyle name="Normal 2 3 2 3 2 5" xfId="5093"/>
    <cellStyle name="Normal 2 3 2 3 2 5 2" xfId="18326"/>
    <cellStyle name="Normal 2 3 2 3 2 5 3" xfId="18327"/>
    <cellStyle name="Normal 2 3 2 3 2 6" xfId="18328"/>
    <cellStyle name="Normal 2 3 2 3 2 7" xfId="18329"/>
    <cellStyle name="Normal 2 3 2 3 2 8" xfId="18330"/>
    <cellStyle name="Normal 2 3 2 3 2 9" xfId="32800"/>
    <cellStyle name="Normal 2 3 2 3 3" xfId="964"/>
    <cellStyle name="Normal 2 3 2 3 3 2" xfId="3175"/>
    <cellStyle name="Normal 2 3 2 3 3 2 2" xfId="5094"/>
    <cellStyle name="Normal 2 3 2 3 3 2 2 2" xfId="18331"/>
    <cellStyle name="Normal 2 3 2 3 3 2 2 3" xfId="18332"/>
    <cellStyle name="Normal 2 3 2 3 3 2 3" xfId="18333"/>
    <cellStyle name="Normal 2 3 2 3 3 2 4" xfId="18334"/>
    <cellStyle name="Normal 2 3 2 3 3 2 5" xfId="18335"/>
    <cellStyle name="Normal 2 3 2 3 3 2 6" xfId="33701"/>
    <cellStyle name="Normal 2 3 2 3 3 3" xfId="1989"/>
    <cellStyle name="Normal 2 3 2 3 3 3 2" xfId="5095"/>
    <cellStyle name="Normal 2 3 2 3 3 3 2 2" xfId="18336"/>
    <cellStyle name="Normal 2 3 2 3 3 3 2 3" xfId="18337"/>
    <cellStyle name="Normal 2 3 2 3 3 3 3" xfId="18338"/>
    <cellStyle name="Normal 2 3 2 3 3 3 4" xfId="18339"/>
    <cellStyle name="Normal 2 3 2 3 3 3 5" xfId="18340"/>
    <cellStyle name="Normal 2 3 2 3 3 4" xfId="5096"/>
    <cellStyle name="Normal 2 3 2 3 3 4 2" xfId="18341"/>
    <cellStyle name="Normal 2 3 2 3 3 4 3" xfId="18342"/>
    <cellStyle name="Normal 2 3 2 3 3 5" xfId="18343"/>
    <cellStyle name="Normal 2 3 2 3 3 6" xfId="18344"/>
    <cellStyle name="Normal 2 3 2 3 3 7" xfId="18345"/>
    <cellStyle name="Normal 2 3 2 3 3 8" xfId="33146"/>
    <cellStyle name="Normal 2 3 2 3 4" xfId="2628"/>
    <cellStyle name="Normal 2 3 2 3 4 2" xfId="5097"/>
    <cellStyle name="Normal 2 3 2 3 4 2 2" xfId="18346"/>
    <cellStyle name="Normal 2 3 2 3 4 2 3" xfId="18347"/>
    <cellStyle name="Normal 2 3 2 3 4 2 4" xfId="18348"/>
    <cellStyle name="Normal 2 3 2 3 4 3" xfId="18349"/>
    <cellStyle name="Normal 2 3 2 3 4 4" xfId="18350"/>
    <cellStyle name="Normal 2 3 2 3 4 5" xfId="18351"/>
    <cellStyle name="Normal 2 3 2 3 4 6" xfId="33698"/>
    <cellStyle name="Normal 2 3 2 3 5" xfId="1483"/>
    <cellStyle name="Normal 2 3 2 3 5 2" xfId="5098"/>
    <cellStyle name="Normal 2 3 2 3 5 2 2" xfId="18352"/>
    <cellStyle name="Normal 2 3 2 3 5 2 3" xfId="18353"/>
    <cellStyle name="Normal 2 3 2 3 5 3" xfId="18354"/>
    <cellStyle name="Normal 2 3 2 3 5 4" xfId="18355"/>
    <cellStyle name="Normal 2 3 2 3 5 5" xfId="18356"/>
    <cellStyle name="Normal 2 3 2 3 6" xfId="5099"/>
    <cellStyle name="Normal 2 3 2 3 6 2" xfId="18357"/>
    <cellStyle name="Normal 2 3 2 3 6 3" xfId="18358"/>
    <cellStyle name="Normal 2 3 2 3 7" xfId="18359"/>
    <cellStyle name="Normal 2 3 2 3 8" xfId="18360"/>
    <cellStyle name="Normal 2 3 2 3 9" xfId="18361"/>
    <cellStyle name="Normal 2 3 2 4" xfId="289"/>
    <cellStyle name="Normal 2 3 2 4 2" xfId="965"/>
    <cellStyle name="Normal 2 3 2 4 2 2" xfId="3267"/>
    <cellStyle name="Normal 2 3 2 4 2 2 2" xfId="5100"/>
    <cellStyle name="Normal 2 3 2 4 2 2 2 2" xfId="18362"/>
    <cellStyle name="Normal 2 3 2 4 2 2 2 3" xfId="18363"/>
    <cellStyle name="Normal 2 3 2 4 2 2 3" xfId="18364"/>
    <cellStyle name="Normal 2 3 2 4 2 2 4" xfId="18365"/>
    <cellStyle name="Normal 2 3 2 4 2 2 5" xfId="18366"/>
    <cellStyle name="Normal 2 3 2 4 2 2 6" xfId="33703"/>
    <cellStyle name="Normal 2 3 2 4 2 3" xfId="2071"/>
    <cellStyle name="Normal 2 3 2 4 2 3 2" xfId="5101"/>
    <cellStyle name="Normal 2 3 2 4 2 3 2 2" xfId="18367"/>
    <cellStyle name="Normal 2 3 2 4 2 3 2 3" xfId="18368"/>
    <cellStyle name="Normal 2 3 2 4 2 3 3" xfId="18369"/>
    <cellStyle name="Normal 2 3 2 4 2 3 4" xfId="18370"/>
    <cellStyle name="Normal 2 3 2 4 2 3 5" xfId="18371"/>
    <cellStyle name="Normal 2 3 2 4 2 4" xfId="5102"/>
    <cellStyle name="Normal 2 3 2 4 2 4 2" xfId="18372"/>
    <cellStyle name="Normal 2 3 2 4 2 4 3" xfId="18373"/>
    <cellStyle name="Normal 2 3 2 4 2 5" xfId="18374"/>
    <cellStyle name="Normal 2 3 2 4 2 6" xfId="18375"/>
    <cellStyle name="Normal 2 3 2 4 2 7" xfId="18376"/>
    <cellStyle name="Normal 2 3 2 4 2 8" xfId="33148"/>
    <cellStyle name="Normal 2 3 2 4 3" xfId="2720"/>
    <cellStyle name="Normal 2 3 2 4 3 2" xfId="5103"/>
    <cellStyle name="Normal 2 3 2 4 3 2 2" xfId="18377"/>
    <cellStyle name="Normal 2 3 2 4 3 2 3" xfId="18378"/>
    <cellStyle name="Normal 2 3 2 4 3 2 4" xfId="18379"/>
    <cellStyle name="Normal 2 3 2 4 3 3" xfId="18380"/>
    <cellStyle name="Normal 2 3 2 4 3 4" xfId="18381"/>
    <cellStyle name="Normal 2 3 2 4 3 5" xfId="18382"/>
    <cellStyle name="Normal 2 3 2 4 3 6" xfId="33702"/>
    <cellStyle name="Normal 2 3 2 4 4" xfId="1575"/>
    <cellStyle name="Normal 2 3 2 4 4 2" xfId="5104"/>
    <cellStyle name="Normal 2 3 2 4 4 2 2" xfId="18383"/>
    <cellStyle name="Normal 2 3 2 4 4 2 3" xfId="18384"/>
    <cellStyle name="Normal 2 3 2 4 4 3" xfId="18385"/>
    <cellStyle name="Normal 2 3 2 4 4 4" xfId="18386"/>
    <cellStyle name="Normal 2 3 2 4 4 5" xfId="18387"/>
    <cellStyle name="Normal 2 3 2 4 5" xfId="5105"/>
    <cellStyle name="Normal 2 3 2 4 5 2" xfId="18388"/>
    <cellStyle name="Normal 2 3 2 4 5 3" xfId="18389"/>
    <cellStyle name="Normal 2 3 2 4 6" xfId="18390"/>
    <cellStyle name="Normal 2 3 2 4 7" xfId="18391"/>
    <cellStyle name="Normal 2 3 2 4 8" xfId="18392"/>
    <cellStyle name="Normal 2 3 2 4 9" xfId="32892"/>
    <cellStyle name="Normal 2 3 2 5" xfId="290"/>
    <cellStyle name="Normal 2 3 2 5 2" xfId="966"/>
    <cellStyle name="Normal 2 3 2 5 2 2" xfId="3398"/>
    <cellStyle name="Normal 2 3 2 5 2 2 2" xfId="5106"/>
    <cellStyle name="Normal 2 3 2 5 2 2 2 2" xfId="18393"/>
    <cellStyle name="Normal 2 3 2 5 2 2 2 3" xfId="18394"/>
    <cellStyle name="Normal 2 3 2 5 2 2 3" xfId="18395"/>
    <cellStyle name="Normal 2 3 2 5 2 2 4" xfId="18396"/>
    <cellStyle name="Normal 2 3 2 5 2 2 5" xfId="18397"/>
    <cellStyle name="Normal 2 3 2 5 2 2 6" xfId="33705"/>
    <cellStyle name="Normal 2 3 2 5 2 3" xfId="2154"/>
    <cellStyle name="Normal 2 3 2 5 2 3 2" xfId="5107"/>
    <cellStyle name="Normal 2 3 2 5 2 3 2 2" xfId="18398"/>
    <cellStyle name="Normal 2 3 2 5 2 3 2 3" xfId="18399"/>
    <cellStyle name="Normal 2 3 2 5 2 3 3" xfId="18400"/>
    <cellStyle name="Normal 2 3 2 5 2 3 4" xfId="18401"/>
    <cellStyle name="Normal 2 3 2 5 2 3 5" xfId="18402"/>
    <cellStyle name="Normal 2 3 2 5 2 4" xfId="5108"/>
    <cellStyle name="Normal 2 3 2 5 2 4 2" xfId="18403"/>
    <cellStyle name="Normal 2 3 2 5 2 4 3" xfId="18404"/>
    <cellStyle name="Normal 2 3 2 5 2 5" xfId="18405"/>
    <cellStyle name="Normal 2 3 2 5 2 6" xfId="18406"/>
    <cellStyle name="Normal 2 3 2 5 2 7" xfId="18407"/>
    <cellStyle name="Normal 2 3 2 5 2 8" xfId="33149"/>
    <cellStyle name="Normal 2 3 2 5 3" xfId="2850"/>
    <cellStyle name="Normal 2 3 2 5 3 2" xfId="5109"/>
    <cellStyle name="Normal 2 3 2 5 3 2 2" xfId="18408"/>
    <cellStyle name="Normal 2 3 2 5 3 2 3" xfId="18409"/>
    <cellStyle name="Normal 2 3 2 5 3 2 4" xfId="18410"/>
    <cellStyle name="Normal 2 3 2 5 3 3" xfId="18411"/>
    <cellStyle name="Normal 2 3 2 5 3 4" xfId="18412"/>
    <cellStyle name="Normal 2 3 2 5 3 5" xfId="18413"/>
    <cellStyle name="Normal 2 3 2 5 3 6" xfId="33704"/>
    <cellStyle name="Normal 2 3 2 5 4" xfId="1706"/>
    <cellStyle name="Normal 2 3 2 5 4 2" xfId="5110"/>
    <cellStyle name="Normal 2 3 2 5 4 2 2" xfId="18414"/>
    <cellStyle name="Normal 2 3 2 5 4 2 3" xfId="18415"/>
    <cellStyle name="Normal 2 3 2 5 4 3" xfId="18416"/>
    <cellStyle name="Normal 2 3 2 5 4 4" xfId="18417"/>
    <cellStyle name="Normal 2 3 2 5 4 5" xfId="18418"/>
    <cellStyle name="Normal 2 3 2 5 5" xfId="5111"/>
    <cellStyle name="Normal 2 3 2 5 5 2" xfId="18419"/>
    <cellStyle name="Normal 2 3 2 5 5 3" xfId="18420"/>
    <cellStyle name="Normal 2 3 2 5 6" xfId="18421"/>
    <cellStyle name="Normal 2 3 2 5 7" xfId="18422"/>
    <cellStyle name="Normal 2 3 2 5 8" xfId="18423"/>
    <cellStyle name="Normal 2 3 2 5 9" xfId="32712"/>
    <cellStyle name="Normal 2 3 2 6" xfId="967"/>
    <cellStyle name="Normal 2 3 2 6 2" xfId="3077"/>
    <cellStyle name="Normal 2 3 2 6 2 2" xfId="5112"/>
    <cellStyle name="Normal 2 3 2 6 2 2 2" xfId="18424"/>
    <cellStyle name="Normal 2 3 2 6 2 2 3" xfId="18425"/>
    <cellStyle name="Normal 2 3 2 6 2 3" xfId="18426"/>
    <cellStyle name="Normal 2 3 2 6 2 4" xfId="18427"/>
    <cellStyle name="Normal 2 3 2 6 2 5" xfId="18428"/>
    <cellStyle name="Normal 2 3 2 6 2 6" xfId="33706"/>
    <cellStyle name="Normal 2 3 2 6 3" xfId="1913"/>
    <cellStyle name="Normal 2 3 2 6 3 2" xfId="5113"/>
    <cellStyle name="Normal 2 3 2 6 3 2 2" xfId="18429"/>
    <cellStyle name="Normal 2 3 2 6 3 2 3" xfId="18430"/>
    <cellStyle name="Normal 2 3 2 6 3 3" xfId="18431"/>
    <cellStyle name="Normal 2 3 2 6 3 4" xfId="18432"/>
    <cellStyle name="Normal 2 3 2 6 3 5" xfId="18433"/>
    <cellStyle name="Normal 2 3 2 6 4" xfId="5114"/>
    <cellStyle name="Normal 2 3 2 6 4 2" xfId="18434"/>
    <cellStyle name="Normal 2 3 2 6 4 3" xfId="18435"/>
    <cellStyle name="Normal 2 3 2 6 5" xfId="18436"/>
    <cellStyle name="Normal 2 3 2 6 6" xfId="18437"/>
    <cellStyle name="Normal 2 3 2 6 7" xfId="18438"/>
    <cellStyle name="Normal 2 3 2 6 8" xfId="33141"/>
    <cellStyle name="Normal 2 3 2 7" xfId="2530"/>
    <cellStyle name="Normal 2 3 2 7 2" xfId="5115"/>
    <cellStyle name="Normal 2 3 2 7 2 2" xfId="18439"/>
    <cellStyle name="Normal 2 3 2 7 2 3" xfId="18440"/>
    <cellStyle name="Normal 2 3 2 7 2 4" xfId="18441"/>
    <cellStyle name="Normal 2 3 2 7 3" xfId="18442"/>
    <cellStyle name="Normal 2 3 2 7 4" xfId="18443"/>
    <cellStyle name="Normal 2 3 2 7 5" xfId="18444"/>
    <cellStyle name="Normal 2 3 2 7 6" xfId="33689"/>
    <cellStyle name="Normal 2 3 2 8" xfId="1385"/>
    <cellStyle name="Normal 2 3 2 8 2" xfId="5116"/>
    <cellStyle name="Normal 2 3 2 8 2 2" xfId="18445"/>
    <cellStyle name="Normal 2 3 2 8 2 3" xfId="18446"/>
    <cellStyle name="Normal 2 3 2 8 3" xfId="18447"/>
    <cellStyle name="Normal 2 3 2 8 4" xfId="18448"/>
    <cellStyle name="Normal 2 3 2 8 5" xfId="18449"/>
    <cellStyle name="Normal 2 3 2 9" xfId="5117"/>
    <cellStyle name="Normal 2 3 2 9 2" xfId="18450"/>
    <cellStyle name="Normal 2 3 2 9 3" xfId="18451"/>
    <cellStyle name="Normal 2 3 3" xfId="291"/>
    <cellStyle name="Normal 2 3 3 2" xfId="968"/>
    <cellStyle name="Normal 2 3 3 2 2" xfId="3266"/>
    <cellStyle name="Normal 2 3 3 2 2 2" xfId="5118"/>
    <cellStyle name="Normal 2 3 3 2 2 2 2" xfId="18452"/>
    <cellStyle name="Normal 2 3 3 2 2 2 3" xfId="18453"/>
    <cellStyle name="Normal 2 3 3 2 2 3" xfId="18454"/>
    <cellStyle name="Normal 2 3 3 2 2 4" xfId="18455"/>
    <cellStyle name="Normal 2 3 3 2 2 5" xfId="18456"/>
    <cellStyle name="Normal 2 3 3 2 2 6" xfId="33708"/>
    <cellStyle name="Normal 2 3 3 2 3" xfId="2070"/>
    <cellStyle name="Normal 2 3 3 2 3 2" xfId="5119"/>
    <cellStyle name="Normal 2 3 3 2 3 2 2" xfId="18457"/>
    <cellStyle name="Normal 2 3 3 2 3 2 3" xfId="18458"/>
    <cellStyle name="Normal 2 3 3 2 3 3" xfId="18459"/>
    <cellStyle name="Normal 2 3 3 2 3 4" xfId="18460"/>
    <cellStyle name="Normal 2 3 3 2 3 5" xfId="18461"/>
    <cellStyle name="Normal 2 3 3 2 4" xfId="5120"/>
    <cellStyle name="Normal 2 3 3 2 4 2" xfId="18462"/>
    <cellStyle name="Normal 2 3 3 2 4 3" xfId="18463"/>
    <cellStyle name="Normal 2 3 3 2 5" xfId="18464"/>
    <cellStyle name="Normal 2 3 3 2 6" xfId="18465"/>
    <cellStyle name="Normal 2 3 3 2 7" xfId="18466"/>
    <cellStyle name="Normal 2 3 3 2 8" xfId="33150"/>
    <cellStyle name="Normal 2 3 3 3" xfId="2719"/>
    <cellStyle name="Normal 2 3 3 3 2" xfId="5121"/>
    <cellStyle name="Normal 2 3 3 3 2 2" xfId="18467"/>
    <cellStyle name="Normal 2 3 3 3 2 3" xfId="18468"/>
    <cellStyle name="Normal 2 3 3 3 2 4" xfId="18469"/>
    <cellStyle name="Normal 2 3 3 3 3" xfId="18470"/>
    <cellStyle name="Normal 2 3 3 3 4" xfId="18471"/>
    <cellStyle name="Normal 2 3 3 3 5" xfId="18472"/>
    <cellStyle name="Normal 2 3 3 3 6" xfId="33707"/>
    <cellStyle name="Normal 2 3 3 4" xfId="1574"/>
    <cellStyle name="Normal 2 3 3 4 2" xfId="5122"/>
    <cellStyle name="Normal 2 3 3 4 2 2" xfId="18473"/>
    <cellStyle name="Normal 2 3 3 4 2 3" xfId="18474"/>
    <cellStyle name="Normal 2 3 3 4 3" xfId="18475"/>
    <cellStyle name="Normal 2 3 3 4 4" xfId="18476"/>
    <cellStyle name="Normal 2 3 3 4 5" xfId="18477"/>
    <cellStyle name="Normal 2 3 3 5" xfId="5123"/>
    <cellStyle name="Normal 2 3 3 5 2" xfId="18478"/>
    <cellStyle name="Normal 2 3 3 5 3" xfId="18479"/>
    <cellStyle name="Normal 2 3 3 6" xfId="18480"/>
    <cellStyle name="Normal 2 3 3 7" xfId="18481"/>
    <cellStyle name="Normal 2 3 3 8" xfId="18482"/>
    <cellStyle name="Normal 2 3 3 9" xfId="32891"/>
    <cellStyle name="Normal 2 3 4" xfId="691"/>
    <cellStyle name="Normal 2 4" xfId="292"/>
    <cellStyle name="Normal 2 4 10" xfId="1339"/>
    <cellStyle name="Normal 2 4 10 2" xfId="5124"/>
    <cellStyle name="Normal 2 4 10 2 2" xfId="18483"/>
    <cellStyle name="Normal 2 4 10 2 3" xfId="18484"/>
    <cellStyle name="Normal 2 4 10 3" xfId="18485"/>
    <cellStyle name="Normal 2 4 10 4" xfId="18486"/>
    <cellStyle name="Normal 2 4 10 5" xfId="18487"/>
    <cellStyle name="Normal 2 4 11" xfId="5125"/>
    <cellStyle name="Normal 2 4 11 2" xfId="18488"/>
    <cellStyle name="Normal 2 4 11 3" xfId="18489"/>
    <cellStyle name="Normal 2 4 12" xfId="18490"/>
    <cellStyle name="Normal 2 4 13" xfId="18491"/>
    <cellStyle name="Normal 2 4 14" xfId="18492"/>
    <cellStyle name="Normal 2 4 15" xfId="32446"/>
    <cellStyle name="Normal 2 4 2" xfId="293"/>
    <cellStyle name="Normal 2 4 2 10" xfId="18493"/>
    <cellStyle name="Normal 2 4 2 11" xfId="18494"/>
    <cellStyle name="Normal 2 4 2 12" xfId="32533"/>
    <cellStyle name="Normal 2 4 2 2" xfId="294"/>
    <cellStyle name="Normal 2 4 2 2 10" xfId="18495"/>
    <cellStyle name="Normal 2 4 2 2 11" xfId="32534"/>
    <cellStyle name="Normal 2 4 2 2 2" xfId="295"/>
    <cellStyle name="Normal 2 4 2 2 2 10" xfId="32535"/>
    <cellStyle name="Normal 2 4 2 2 2 2" xfId="296"/>
    <cellStyle name="Normal 2 4 2 2 2 2 2" xfId="969"/>
    <cellStyle name="Normal 2 4 2 2 2 2 2 2" xfId="3399"/>
    <cellStyle name="Normal 2 4 2 2 2 2 2 2 2" xfId="5126"/>
    <cellStyle name="Normal 2 4 2 2 2 2 2 2 2 2" xfId="18496"/>
    <cellStyle name="Normal 2 4 2 2 2 2 2 2 2 3" xfId="18497"/>
    <cellStyle name="Normal 2 4 2 2 2 2 2 2 3" xfId="18498"/>
    <cellStyle name="Normal 2 4 2 2 2 2 2 2 4" xfId="18499"/>
    <cellStyle name="Normal 2 4 2 2 2 2 2 2 5" xfId="18500"/>
    <cellStyle name="Normal 2 4 2 2 2 2 2 2 6" xfId="33714"/>
    <cellStyle name="Normal 2 4 2 2 2 2 2 3" xfId="2155"/>
    <cellStyle name="Normal 2 4 2 2 2 2 2 3 2" xfId="5127"/>
    <cellStyle name="Normal 2 4 2 2 2 2 2 3 2 2" xfId="18501"/>
    <cellStyle name="Normal 2 4 2 2 2 2 2 3 2 3" xfId="18502"/>
    <cellStyle name="Normal 2 4 2 2 2 2 2 3 3" xfId="18503"/>
    <cellStyle name="Normal 2 4 2 2 2 2 2 3 4" xfId="18504"/>
    <cellStyle name="Normal 2 4 2 2 2 2 2 3 5" xfId="18505"/>
    <cellStyle name="Normal 2 4 2 2 2 2 2 4" xfId="5128"/>
    <cellStyle name="Normal 2 4 2 2 2 2 2 4 2" xfId="18506"/>
    <cellStyle name="Normal 2 4 2 2 2 2 2 4 3" xfId="18507"/>
    <cellStyle name="Normal 2 4 2 2 2 2 2 5" xfId="18508"/>
    <cellStyle name="Normal 2 4 2 2 2 2 2 6" xfId="18509"/>
    <cellStyle name="Normal 2 4 2 2 2 2 2 7" xfId="18510"/>
    <cellStyle name="Normal 2 4 2 2 2 2 2 8" xfId="33155"/>
    <cellStyle name="Normal 2 4 2 2 2 2 3" xfId="2851"/>
    <cellStyle name="Normal 2 4 2 2 2 2 3 2" xfId="5129"/>
    <cellStyle name="Normal 2 4 2 2 2 2 3 2 2" xfId="18511"/>
    <cellStyle name="Normal 2 4 2 2 2 2 3 2 3" xfId="18512"/>
    <cellStyle name="Normal 2 4 2 2 2 2 3 2 4" xfId="18513"/>
    <cellStyle name="Normal 2 4 2 2 2 2 3 3" xfId="18514"/>
    <cellStyle name="Normal 2 4 2 2 2 2 3 4" xfId="18515"/>
    <cellStyle name="Normal 2 4 2 2 2 2 3 5" xfId="18516"/>
    <cellStyle name="Normal 2 4 2 2 2 2 3 6" xfId="33713"/>
    <cellStyle name="Normal 2 4 2 2 2 2 4" xfId="1707"/>
    <cellStyle name="Normal 2 4 2 2 2 2 4 2" xfId="5130"/>
    <cellStyle name="Normal 2 4 2 2 2 2 4 2 2" xfId="18517"/>
    <cellStyle name="Normal 2 4 2 2 2 2 4 2 3" xfId="18518"/>
    <cellStyle name="Normal 2 4 2 2 2 2 4 3" xfId="18519"/>
    <cellStyle name="Normal 2 4 2 2 2 2 4 4" xfId="18520"/>
    <cellStyle name="Normal 2 4 2 2 2 2 4 5" xfId="18521"/>
    <cellStyle name="Normal 2 4 2 2 2 2 5" xfId="5131"/>
    <cellStyle name="Normal 2 4 2 2 2 2 5 2" xfId="18522"/>
    <cellStyle name="Normal 2 4 2 2 2 2 5 3" xfId="18523"/>
    <cellStyle name="Normal 2 4 2 2 2 2 6" xfId="18524"/>
    <cellStyle name="Normal 2 4 2 2 2 2 7" xfId="18525"/>
    <cellStyle name="Normal 2 4 2 2 2 2 8" xfId="18526"/>
    <cellStyle name="Normal 2 4 2 2 2 2 9" xfId="32801"/>
    <cellStyle name="Normal 2 4 2 2 2 3" xfId="970"/>
    <cellStyle name="Normal 2 4 2 2 2 3 2" xfId="3176"/>
    <cellStyle name="Normal 2 4 2 2 2 3 2 2" xfId="5132"/>
    <cellStyle name="Normal 2 4 2 2 2 3 2 2 2" xfId="18527"/>
    <cellStyle name="Normal 2 4 2 2 2 3 2 2 3" xfId="18528"/>
    <cellStyle name="Normal 2 4 2 2 2 3 2 3" xfId="18529"/>
    <cellStyle name="Normal 2 4 2 2 2 3 2 4" xfId="18530"/>
    <cellStyle name="Normal 2 4 2 2 2 3 2 5" xfId="18531"/>
    <cellStyle name="Normal 2 4 2 2 2 3 2 6" xfId="33715"/>
    <cellStyle name="Normal 2 4 2 2 2 3 3" xfId="1990"/>
    <cellStyle name="Normal 2 4 2 2 2 3 3 2" xfId="5133"/>
    <cellStyle name="Normal 2 4 2 2 2 3 3 2 2" xfId="18532"/>
    <cellStyle name="Normal 2 4 2 2 2 3 3 2 3" xfId="18533"/>
    <cellStyle name="Normal 2 4 2 2 2 3 3 3" xfId="18534"/>
    <cellStyle name="Normal 2 4 2 2 2 3 3 4" xfId="18535"/>
    <cellStyle name="Normal 2 4 2 2 2 3 3 5" xfId="18536"/>
    <cellStyle name="Normal 2 4 2 2 2 3 4" xfId="5134"/>
    <cellStyle name="Normal 2 4 2 2 2 3 4 2" xfId="18537"/>
    <cellStyle name="Normal 2 4 2 2 2 3 4 3" xfId="18538"/>
    <cellStyle name="Normal 2 4 2 2 2 3 5" xfId="18539"/>
    <cellStyle name="Normal 2 4 2 2 2 3 6" xfId="18540"/>
    <cellStyle name="Normal 2 4 2 2 2 3 7" xfId="18541"/>
    <cellStyle name="Normal 2 4 2 2 2 3 8" xfId="33154"/>
    <cellStyle name="Normal 2 4 2 2 2 4" xfId="2629"/>
    <cellStyle name="Normal 2 4 2 2 2 4 2" xfId="5135"/>
    <cellStyle name="Normal 2 4 2 2 2 4 2 2" xfId="18542"/>
    <cellStyle name="Normal 2 4 2 2 2 4 2 3" xfId="18543"/>
    <cellStyle name="Normal 2 4 2 2 2 4 2 4" xfId="18544"/>
    <cellStyle name="Normal 2 4 2 2 2 4 3" xfId="18545"/>
    <cellStyle name="Normal 2 4 2 2 2 4 4" xfId="18546"/>
    <cellStyle name="Normal 2 4 2 2 2 4 5" xfId="18547"/>
    <cellStyle name="Normal 2 4 2 2 2 4 6" xfId="33712"/>
    <cellStyle name="Normal 2 4 2 2 2 5" xfId="1484"/>
    <cellStyle name="Normal 2 4 2 2 2 5 2" xfId="5136"/>
    <cellStyle name="Normal 2 4 2 2 2 5 2 2" xfId="18548"/>
    <cellStyle name="Normal 2 4 2 2 2 5 2 3" xfId="18549"/>
    <cellStyle name="Normal 2 4 2 2 2 5 3" xfId="18550"/>
    <cellStyle name="Normal 2 4 2 2 2 5 4" xfId="18551"/>
    <cellStyle name="Normal 2 4 2 2 2 5 5" xfId="18552"/>
    <cellStyle name="Normal 2 4 2 2 2 6" xfId="5137"/>
    <cellStyle name="Normal 2 4 2 2 2 6 2" xfId="18553"/>
    <cellStyle name="Normal 2 4 2 2 2 6 3" xfId="18554"/>
    <cellStyle name="Normal 2 4 2 2 2 7" xfId="18555"/>
    <cellStyle name="Normal 2 4 2 2 2 8" xfId="18556"/>
    <cellStyle name="Normal 2 4 2 2 2 9" xfId="18557"/>
    <cellStyle name="Normal 2 4 2 2 3" xfId="297"/>
    <cellStyle name="Normal 2 4 2 2 3 2" xfId="971"/>
    <cellStyle name="Normal 2 4 2 2 3 2 2" xfId="3400"/>
    <cellStyle name="Normal 2 4 2 2 3 2 2 2" xfId="5138"/>
    <cellStyle name="Normal 2 4 2 2 3 2 2 2 2" xfId="18558"/>
    <cellStyle name="Normal 2 4 2 2 3 2 2 2 3" xfId="18559"/>
    <cellStyle name="Normal 2 4 2 2 3 2 2 3" xfId="18560"/>
    <cellStyle name="Normal 2 4 2 2 3 2 2 4" xfId="18561"/>
    <cellStyle name="Normal 2 4 2 2 3 2 2 5" xfId="18562"/>
    <cellStyle name="Normal 2 4 2 2 3 2 2 6" xfId="33717"/>
    <cellStyle name="Normal 2 4 2 2 3 2 3" xfId="2156"/>
    <cellStyle name="Normal 2 4 2 2 3 2 3 2" xfId="5139"/>
    <cellStyle name="Normal 2 4 2 2 3 2 3 2 2" xfId="18563"/>
    <cellStyle name="Normal 2 4 2 2 3 2 3 2 3" xfId="18564"/>
    <cellStyle name="Normal 2 4 2 2 3 2 3 3" xfId="18565"/>
    <cellStyle name="Normal 2 4 2 2 3 2 3 4" xfId="18566"/>
    <cellStyle name="Normal 2 4 2 2 3 2 3 5" xfId="18567"/>
    <cellStyle name="Normal 2 4 2 2 3 2 4" xfId="5140"/>
    <cellStyle name="Normal 2 4 2 2 3 2 4 2" xfId="18568"/>
    <cellStyle name="Normal 2 4 2 2 3 2 4 3" xfId="18569"/>
    <cellStyle name="Normal 2 4 2 2 3 2 5" xfId="18570"/>
    <cellStyle name="Normal 2 4 2 2 3 2 6" xfId="18571"/>
    <cellStyle name="Normal 2 4 2 2 3 2 7" xfId="18572"/>
    <cellStyle name="Normal 2 4 2 2 3 2 8" xfId="33156"/>
    <cellStyle name="Normal 2 4 2 2 3 3" xfId="2852"/>
    <cellStyle name="Normal 2 4 2 2 3 3 2" xfId="5141"/>
    <cellStyle name="Normal 2 4 2 2 3 3 2 2" xfId="18573"/>
    <cellStyle name="Normal 2 4 2 2 3 3 2 3" xfId="18574"/>
    <cellStyle name="Normal 2 4 2 2 3 3 2 4" xfId="18575"/>
    <cellStyle name="Normal 2 4 2 2 3 3 3" xfId="18576"/>
    <cellStyle name="Normal 2 4 2 2 3 3 4" xfId="18577"/>
    <cellStyle name="Normal 2 4 2 2 3 3 5" xfId="18578"/>
    <cellStyle name="Normal 2 4 2 2 3 3 6" xfId="33716"/>
    <cellStyle name="Normal 2 4 2 2 3 4" xfId="1708"/>
    <cellStyle name="Normal 2 4 2 2 3 4 2" xfId="5142"/>
    <cellStyle name="Normal 2 4 2 2 3 4 2 2" xfId="18579"/>
    <cellStyle name="Normal 2 4 2 2 3 4 2 3" xfId="18580"/>
    <cellStyle name="Normal 2 4 2 2 3 4 3" xfId="18581"/>
    <cellStyle name="Normal 2 4 2 2 3 4 4" xfId="18582"/>
    <cellStyle name="Normal 2 4 2 2 3 4 5" xfId="18583"/>
    <cellStyle name="Normal 2 4 2 2 3 5" xfId="5143"/>
    <cellStyle name="Normal 2 4 2 2 3 5 2" xfId="18584"/>
    <cellStyle name="Normal 2 4 2 2 3 5 3" xfId="18585"/>
    <cellStyle name="Normal 2 4 2 2 3 6" xfId="18586"/>
    <cellStyle name="Normal 2 4 2 2 3 7" xfId="18587"/>
    <cellStyle name="Normal 2 4 2 2 3 8" xfId="18588"/>
    <cellStyle name="Normal 2 4 2 2 3 9" xfId="32715"/>
    <cellStyle name="Normal 2 4 2 2 4" xfId="972"/>
    <cellStyle name="Normal 2 4 2 2 4 2" xfId="3080"/>
    <cellStyle name="Normal 2 4 2 2 4 2 2" xfId="5144"/>
    <cellStyle name="Normal 2 4 2 2 4 2 2 2" xfId="18589"/>
    <cellStyle name="Normal 2 4 2 2 4 2 2 3" xfId="18590"/>
    <cellStyle name="Normal 2 4 2 2 4 2 3" xfId="18591"/>
    <cellStyle name="Normal 2 4 2 2 4 2 4" xfId="18592"/>
    <cellStyle name="Normal 2 4 2 2 4 2 5" xfId="18593"/>
    <cellStyle name="Normal 2 4 2 2 4 2 6" xfId="33718"/>
    <cellStyle name="Normal 2 4 2 2 4 3" xfId="1916"/>
    <cellStyle name="Normal 2 4 2 2 4 3 2" xfId="5145"/>
    <cellStyle name="Normal 2 4 2 2 4 3 2 2" xfId="18594"/>
    <cellStyle name="Normal 2 4 2 2 4 3 2 3" xfId="18595"/>
    <cellStyle name="Normal 2 4 2 2 4 3 3" xfId="18596"/>
    <cellStyle name="Normal 2 4 2 2 4 3 4" xfId="18597"/>
    <cellStyle name="Normal 2 4 2 2 4 3 5" xfId="18598"/>
    <cellStyle name="Normal 2 4 2 2 4 4" xfId="5146"/>
    <cellStyle name="Normal 2 4 2 2 4 4 2" xfId="18599"/>
    <cellStyle name="Normal 2 4 2 2 4 4 3" xfId="18600"/>
    <cellStyle name="Normal 2 4 2 2 4 5" xfId="18601"/>
    <cellStyle name="Normal 2 4 2 2 4 6" xfId="18602"/>
    <cellStyle name="Normal 2 4 2 2 4 7" xfId="18603"/>
    <cellStyle name="Normal 2 4 2 2 4 8" xfId="33153"/>
    <cellStyle name="Normal 2 4 2 2 5" xfId="2533"/>
    <cellStyle name="Normal 2 4 2 2 5 2" xfId="5147"/>
    <cellStyle name="Normal 2 4 2 2 5 2 2" xfId="18604"/>
    <cellStyle name="Normal 2 4 2 2 5 2 3" xfId="18605"/>
    <cellStyle name="Normal 2 4 2 2 5 2 4" xfId="18606"/>
    <cellStyle name="Normal 2 4 2 2 5 3" xfId="18607"/>
    <cellStyle name="Normal 2 4 2 2 5 4" xfId="18608"/>
    <cellStyle name="Normal 2 4 2 2 5 5" xfId="18609"/>
    <cellStyle name="Normal 2 4 2 2 5 6" xfId="33711"/>
    <cellStyle name="Normal 2 4 2 2 6" xfId="1388"/>
    <cellStyle name="Normal 2 4 2 2 6 2" xfId="5148"/>
    <cellStyle name="Normal 2 4 2 2 6 2 2" xfId="18610"/>
    <cellStyle name="Normal 2 4 2 2 6 2 3" xfId="18611"/>
    <cellStyle name="Normal 2 4 2 2 6 3" xfId="18612"/>
    <cellStyle name="Normal 2 4 2 2 6 4" xfId="18613"/>
    <cellStyle name="Normal 2 4 2 2 6 5" xfId="18614"/>
    <cellStyle name="Normal 2 4 2 2 7" xfId="5149"/>
    <cellStyle name="Normal 2 4 2 2 7 2" xfId="18615"/>
    <cellStyle name="Normal 2 4 2 2 7 3" xfId="18616"/>
    <cellStyle name="Normal 2 4 2 2 8" xfId="18617"/>
    <cellStyle name="Normal 2 4 2 2 9" xfId="18618"/>
    <cellStyle name="Normal 2 4 2 3" xfId="298"/>
    <cellStyle name="Normal 2 4 2 3 10" xfId="32536"/>
    <cellStyle name="Normal 2 4 2 3 2" xfId="299"/>
    <cellStyle name="Normal 2 4 2 3 2 2" xfId="973"/>
    <cellStyle name="Normal 2 4 2 3 2 2 2" xfId="3401"/>
    <cellStyle name="Normal 2 4 2 3 2 2 2 2" xfId="5150"/>
    <cellStyle name="Normal 2 4 2 3 2 2 2 2 2" xfId="18619"/>
    <cellStyle name="Normal 2 4 2 3 2 2 2 2 3" xfId="18620"/>
    <cellStyle name="Normal 2 4 2 3 2 2 2 3" xfId="18621"/>
    <cellStyle name="Normal 2 4 2 3 2 2 2 4" xfId="18622"/>
    <cellStyle name="Normal 2 4 2 3 2 2 2 5" xfId="18623"/>
    <cellStyle name="Normal 2 4 2 3 2 2 2 6" xfId="33721"/>
    <cellStyle name="Normal 2 4 2 3 2 2 3" xfId="2157"/>
    <cellStyle name="Normal 2 4 2 3 2 2 3 2" xfId="5151"/>
    <cellStyle name="Normal 2 4 2 3 2 2 3 2 2" xfId="18624"/>
    <cellStyle name="Normal 2 4 2 3 2 2 3 2 3" xfId="18625"/>
    <cellStyle name="Normal 2 4 2 3 2 2 3 3" xfId="18626"/>
    <cellStyle name="Normal 2 4 2 3 2 2 3 4" xfId="18627"/>
    <cellStyle name="Normal 2 4 2 3 2 2 3 5" xfId="18628"/>
    <cellStyle name="Normal 2 4 2 3 2 2 4" xfId="5152"/>
    <cellStyle name="Normal 2 4 2 3 2 2 4 2" xfId="18629"/>
    <cellStyle name="Normal 2 4 2 3 2 2 4 3" xfId="18630"/>
    <cellStyle name="Normal 2 4 2 3 2 2 5" xfId="18631"/>
    <cellStyle name="Normal 2 4 2 3 2 2 6" xfId="18632"/>
    <cellStyle name="Normal 2 4 2 3 2 2 7" xfId="18633"/>
    <cellStyle name="Normal 2 4 2 3 2 2 8" xfId="33158"/>
    <cellStyle name="Normal 2 4 2 3 2 3" xfId="2853"/>
    <cellStyle name="Normal 2 4 2 3 2 3 2" xfId="5153"/>
    <cellStyle name="Normal 2 4 2 3 2 3 2 2" xfId="18634"/>
    <cellStyle name="Normal 2 4 2 3 2 3 2 3" xfId="18635"/>
    <cellStyle name="Normal 2 4 2 3 2 3 2 4" xfId="18636"/>
    <cellStyle name="Normal 2 4 2 3 2 3 3" xfId="18637"/>
    <cellStyle name="Normal 2 4 2 3 2 3 4" xfId="18638"/>
    <cellStyle name="Normal 2 4 2 3 2 3 5" xfId="18639"/>
    <cellStyle name="Normal 2 4 2 3 2 3 6" xfId="33720"/>
    <cellStyle name="Normal 2 4 2 3 2 4" xfId="1709"/>
    <cellStyle name="Normal 2 4 2 3 2 4 2" xfId="5154"/>
    <cellStyle name="Normal 2 4 2 3 2 4 2 2" xfId="18640"/>
    <cellStyle name="Normal 2 4 2 3 2 4 2 3" xfId="18641"/>
    <cellStyle name="Normal 2 4 2 3 2 4 3" xfId="18642"/>
    <cellStyle name="Normal 2 4 2 3 2 4 4" xfId="18643"/>
    <cellStyle name="Normal 2 4 2 3 2 4 5" xfId="18644"/>
    <cellStyle name="Normal 2 4 2 3 2 5" xfId="5155"/>
    <cellStyle name="Normal 2 4 2 3 2 5 2" xfId="18645"/>
    <cellStyle name="Normal 2 4 2 3 2 5 3" xfId="18646"/>
    <cellStyle name="Normal 2 4 2 3 2 6" xfId="18647"/>
    <cellStyle name="Normal 2 4 2 3 2 7" xfId="18648"/>
    <cellStyle name="Normal 2 4 2 3 2 8" xfId="18649"/>
    <cellStyle name="Normal 2 4 2 3 2 9" xfId="32802"/>
    <cellStyle name="Normal 2 4 2 3 3" xfId="974"/>
    <cellStyle name="Normal 2 4 2 3 3 2" xfId="3177"/>
    <cellStyle name="Normal 2 4 2 3 3 2 2" xfId="5156"/>
    <cellStyle name="Normal 2 4 2 3 3 2 2 2" xfId="18650"/>
    <cellStyle name="Normal 2 4 2 3 3 2 2 3" xfId="18651"/>
    <cellStyle name="Normal 2 4 2 3 3 2 3" xfId="18652"/>
    <cellStyle name="Normal 2 4 2 3 3 2 4" xfId="18653"/>
    <cellStyle name="Normal 2 4 2 3 3 2 5" xfId="18654"/>
    <cellStyle name="Normal 2 4 2 3 3 2 6" xfId="33722"/>
    <cellStyle name="Normal 2 4 2 3 3 3" xfId="1991"/>
    <cellStyle name="Normal 2 4 2 3 3 3 2" xfId="5157"/>
    <cellStyle name="Normal 2 4 2 3 3 3 2 2" xfId="18655"/>
    <cellStyle name="Normal 2 4 2 3 3 3 2 3" xfId="18656"/>
    <cellStyle name="Normal 2 4 2 3 3 3 3" xfId="18657"/>
    <cellStyle name="Normal 2 4 2 3 3 3 4" xfId="18658"/>
    <cellStyle name="Normal 2 4 2 3 3 3 5" xfId="18659"/>
    <cellStyle name="Normal 2 4 2 3 3 4" xfId="5158"/>
    <cellStyle name="Normal 2 4 2 3 3 4 2" xfId="18660"/>
    <cellStyle name="Normal 2 4 2 3 3 4 3" xfId="18661"/>
    <cellStyle name="Normal 2 4 2 3 3 5" xfId="18662"/>
    <cellStyle name="Normal 2 4 2 3 3 6" xfId="18663"/>
    <cellStyle name="Normal 2 4 2 3 3 7" xfId="18664"/>
    <cellStyle name="Normal 2 4 2 3 3 8" xfId="33157"/>
    <cellStyle name="Normal 2 4 2 3 4" xfId="2630"/>
    <cellStyle name="Normal 2 4 2 3 4 2" xfId="5159"/>
    <cellStyle name="Normal 2 4 2 3 4 2 2" xfId="18665"/>
    <cellStyle name="Normal 2 4 2 3 4 2 3" xfId="18666"/>
    <cellStyle name="Normal 2 4 2 3 4 2 4" xfId="18667"/>
    <cellStyle name="Normal 2 4 2 3 4 3" xfId="18668"/>
    <cellStyle name="Normal 2 4 2 3 4 4" xfId="18669"/>
    <cellStyle name="Normal 2 4 2 3 4 5" xfId="18670"/>
    <cellStyle name="Normal 2 4 2 3 4 6" xfId="33719"/>
    <cellStyle name="Normal 2 4 2 3 5" xfId="1485"/>
    <cellStyle name="Normal 2 4 2 3 5 2" xfId="5160"/>
    <cellStyle name="Normal 2 4 2 3 5 2 2" xfId="18671"/>
    <cellStyle name="Normal 2 4 2 3 5 2 3" xfId="18672"/>
    <cellStyle name="Normal 2 4 2 3 5 3" xfId="18673"/>
    <cellStyle name="Normal 2 4 2 3 5 4" xfId="18674"/>
    <cellStyle name="Normal 2 4 2 3 5 5" xfId="18675"/>
    <cellStyle name="Normal 2 4 2 3 6" xfId="5161"/>
    <cellStyle name="Normal 2 4 2 3 6 2" xfId="18676"/>
    <cellStyle name="Normal 2 4 2 3 6 3" xfId="18677"/>
    <cellStyle name="Normal 2 4 2 3 7" xfId="18678"/>
    <cellStyle name="Normal 2 4 2 3 8" xfId="18679"/>
    <cellStyle name="Normal 2 4 2 3 9" xfId="18680"/>
    <cellStyle name="Normal 2 4 2 4" xfId="300"/>
    <cellStyle name="Normal 2 4 2 4 2" xfId="975"/>
    <cellStyle name="Normal 2 4 2 4 2 2" xfId="3402"/>
    <cellStyle name="Normal 2 4 2 4 2 2 2" xfId="5162"/>
    <cellStyle name="Normal 2 4 2 4 2 2 2 2" xfId="18681"/>
    <cellStyle name="Normal 2 4 2 4 2 2 2 3" xfId="18682"/>
    <cellStyle name="Normal 2 4 2 4 2 2 3" xfId="18683"/>
    <cellStyle name="Normal 2 4 2 4 2 2 4" xfId="18684"/>
    <cellStyle name="Normal 2 4 2 4 2 2 5" xfId="18685"/>
    <cellStyle name="Normal 2 4 2 4 2 2 6" xfId="33724"/>
    <cellStyle name="Normal 2 4 2 4 2 3" xfId="2158"/>
    <cellStyle name="Normal 2 4 2 4 2 3 2" xfId="5163"/>
    <cellStyle name="Normal 2 4 2 4 2 3 2 2" xfId="18686"/>
    <cellStyle name="Normal 2 4 2 4 2 3 2 3" xfId="18687"/>
    <cellStyle name="Normal 2 4 2 4 2 3 3" xfId="18688"/>
    <cellStyle name="Normal 2 4 2 4 2 3 4" xfId="18689"/>
    <cellStyle name="Normal 2 4 2 4 2 3 5" xfId="18690"/>
    <cellStyle name="Normal 2 4 2 4 2 4" xfId="5164"/>
    <cellStyle name="Normal 2 4 2 4 2 4 2" xfId="18691"/>
    <cellStyle name="Normal 2 4 2 4 2 4 3" xfId="18692"/>
    <cellStyle name="Normal 2 4 2 4 2 5" xfId="18693"/>
    <cellStyle name="Normal 2 4 2 4 2 6" xfId="18694"/>
    <cellStyle name="Normal 2 4 2 4 2 7" xfId="18695"/>
    <cellStyle name="Normal 2 4 2 4 2 8" xfId="33159"/>
    <cellStyle name="Normal 2 4 2 4 3" xfId="2854"/>
    <cellStyle name="Normal 2 4 2 4 3 2" xfId="5165"/>
    <cellStyle name="Normal 2 4 2 4 3 2 2" xfId="18696"/>
    <cellStyle name="Normal 2 4 2 4 3 2 3" xfId="18697"/>
    <cellStyle name="Normal 2 4 2 4 3 2 4" xfId="18698"/>
    <cellStyle name="Normal 2 4 2 4 3 3" xfId="18699"/>
    <cellStyle name="Normal 2 4 2 4 3 4" xfId="18700"/>
    <cellStyle name="Normal 2 4 2 4 3 5" xfId="18701"/>
    <cellStyle name="Normal 2 4 2 4 3 6" xfId="33723"/>
    <cellStyle name="Normal 2 4 2 4 4" xfId="1710"/>
    <cellStyle name="Normal 2 4 2 4 4 2" xfId="5166"/>
    <cellStyle name="Normal 2 4 2 4 4 2 2" xfId="18702"/>
    <cellStyle name="Normal 2 4 2 4 4 2 3" xfId="18703"/>
    <cellStyle name="Normal 2 4 2 4 4 3" xfId="18704"/>
    <cellStyle name="Normal 2 4 2 4 4 4" xfId="18705"/>
    <cellStyle name="Normal 2 4 2 4 4 5" xfId="18706"/>
    <cellStyle name="Normal 2 4 2 4 5" xfId="5167"/>
    <cellStyle name="Normal 2 4 2 4 5 2" xfId="18707"/>
    <cellStyle name="Normal 2 4 2 4 5 3" xfId="18708"/>
    <cellStyle name="Normal 2 4 2 4 6" xfId="18709"/>
    <cellStyle name="Normal 2 4 2 4 7" xfId="18710"/>
    <cellStyle name="Normal 2 4 2 4 8" xfId="18711"/>
    <cellStyle name="Normal 2 4 2 4 9" xfId="32714"/>
    <cellStyle name="Normal 2 4 2 5" xfId="976"/>
    <cellStyle name="Normal 2 4 2 5 2" xfId="3079"/>
    <cellStyle name="Normal 2 4 2 5 2 2" xfId="5168"/>
    <cellStyle name="Normal 2 4 2 5 2 2 2" xfId="18712"/>
    <cellStyle name="Normal 2 4 2 5 2 2 3" xfId="18713"/>
    <cellStyle name="Normal 2 4 2 5 2 3" xfId="18714"/>
    <cellStyle name="Normal 2 4 2 5 2 4" xfId="18715"/>
    <cellStyle name="Normal 2 4 2 5 2 5" xfId="18716"/>
    <cellStyle name="Normal 2 4 2 5 2 6" xfId="33725"/>
    <cellStyle name="Normal 2 4 2 5 3" xfId="1915"/>
    <cellStyle name="Normal 2 4 2 5 3 2" xfId="5169"/>
    <cellStyle name="Normal 2 4 2 5 3 2 2" xfId="18717"/>
    <cellStyle name="Normal 2 4 2 5 3 2 3" xfId="18718"/>
    <cellStyle name="Normal 2 4 2 5 3 3" xfId="18719"/>
    <cellStyle name="Normal 2 4 2 5 3 4" xfId="18720"/>
    <cellStyle name="Normal 2 4 2 5 3 5" xfId="18721"/>
    <cellStyle name="Normal 2 4 2 5 4" xfId="5170"/>
    <cellStyle name="Normal 2 4 2 5 4 2" xfId="18722"/>
    <cellStyle name="Normal 2 4 2 5 4 3" xfId="18723"/>
    <cellStyle name="Normal 2 4 2 5 5" xfId="18724"/>
    <cellStyle name="Normal 2 4 2 5 6" xfId="18725"/>
    <cellStyle name="Normal 2 4 2 5 7" xfId="18726"/>
    <cellStyle name="Normal 2 4 2 5 8" xfId="33152"/>
    <cellStyle name="Normal 2 4 2 6" xfId="2532"/>
    <cellStyle name="Normal 2 4 2 6 2" xfId="5171"/>
    <cellStyle name="Normal 2 4 2 6 2 2" xfId="18727"/>
    <cellStyle name="Normal 2 4 2 6 2 3" xfId="18728"/>
    <cellStyle name="Normal 2 4 2 6 2 4" xfId="18729"/>
    <cellStyle name="Normal 2 4 2 6 3" xfId="18730"/>
    <cellStyle name="Normal 2 4 2 6 4" xfId="18731"/>
    <cellStyle name="Normal 2 4 2 6 5" xfId="18732"/>
    <cellStyle name="Normal 2 4 2 6 6" xfId="33710"/>
    <cellStyle name="Normal 2 4 2 7" xfId="1387"/>
    <cellStyle name="Normal 2 4 2 7 2" xfId="5172"/>
    <cellStyle name="Normal 2 4 2 7 2 2" xfId="18733"/>
    <cellStyle name="Normal 2 4 2 7 2 3" xfId="18734"/>
    <cellStyle name="Normal 2 4 2 7 3" xfId="18735"/>
    <cellStyle name="Normal 2 4 2 7 4" xfId="18736"/>
    <cellStyle name="Normal 2 4 2 7 5" xfId="18737"/>
    <cellStyle name="Normal 2 4 2 8" xfId="5173"/>
    <cellStyle name="Normal 2 4 2 8 2" xfId="18738"/>
    <cellStyle name="Normal 2 4 2 8 3" xfId="18739"/>
    <cellStyle name="Normal 2 4 2 9" xfId="18740"/>
    <cellStyle name="Normal 2 4 3" xfId="301"/>
    <cellStyle name="Normal 2 4 3 10" xfId="18741"/>
    <cellStyle name="Normal 2 4 3 11" xfId="18742"/>
    <cellStyle name="Normal 2 4 3 12" xfId="32537"/>
    <cellStyle name="Normal 2 4 3 2" xfId="302"/>
    <cellStyle name="Normal 2 4 3 2 10" xfId="18743"/>
    <cellStyle name="Normal 2 4 3 2 11" xfId="32538"/>
    <cellStyle name="Normal 2 4 3 2 2" xfId="303"/>
    <cellStyle name="Normal 2 4 3 2 2 10" xfId="32539"/>
    <cellStyle name="Normal 2 4 3 2 2 2" xfId="304"/>
    <cellStyle name="Normal 2 4 3 2 2 2 2" xfId="977"/>
    <cellStyle name="Normal 2 4 3 2 2 2 2 2" xfId="3403"/>
    <cellStyle name="Normal 2 4 3 2 2 2 2 2 2" xfId="5174"/>
    <cellStyle name="Normal 2 4 3 2 2 2 2 2 2 2" xfId="18744"/>
    <cellStyle name="Normal 2 4 3 2 2 2 2 2 2 3" xfId="18745"/>
    <cellStyle name="Normal 2 4 3 2 2 2 2 2 3" xfId="18746"/>
    <cellStyle name="Normal 2 4 3 2 2 2 2 2 4" xfId="18747"/>
    <cellStyle name="Normal 2 4 3 2 2 2 2 2 5" xfId="18748"/>
    <cellStyle name="Normal 2 4 3 2 2 2 2 2 6" xfId="33730"/>
    <cellStyle name="Normal 2 4 3 2 2 2 2 3" xfId="2159"/>
    <cellStyle name="Normal 2 4 3 2 2 2 2 3 2" xfId="5175"/>
    <cellStyle name="Normal 2 4 3 2 2 2 2 3 2 2" xfId="18749"/>
    <cellStyle name="Normal 2 4 3 2 2 2 2 3 2 3" xfId="18750"/>
    <cellStyle name="Normal 2 4 3 2 2 2 2 3 3" xfId="18751"/>
    <cellStyle name="Normal 2 4 3 2 2 2 2 3 4" xfId="18752"/>
    <cellStyle name="Normal 2 4 3 2 2 2 2 3 5" xfId="18753"/>
    <cellStyle name="Normal 2 4 3 2 2 2 2 4" xfId="5176"/>
    <cellStyle name="Normal 2 4 3 2 2 2 2 4 2" xfId="18754"/>
    <cellStyle name="Normal 2 4 3 2 2 2 2 4 3" xfId="18755"/>
    <cellStyle name="Normal 2 4 3 2 2 2 2 5" xfId="18756"/>
    <cellStyle name="Normal 2 4 3 2 2 2 2 6" xfId="18757"/>
    <cellStyle name="Normal 2 4 3 2 2 2 2 7" xfId="18758"/>
    <cellStyle name="Normal 2 4 3 2 2 2 2 8" xfId="33163"/>
    <cellStyle name="Normal 2 4 3 2 2 2 3" xfId="2855"/>
    <cellStyle name="Normal 2 4 3 2 2 2 3 2" xfId="5177"/>
    <cellStyle name="Normal 2 4 3 2 2 2 3 2 2" xfId="18759"/>
    <cellStyle name="Normal 2 4 3 2 2 2 3 2 3" xfId="18760"/>
    <cellStyle name="Normal 2 4 3 2 2 2 3 2 4" xfId="18761"/>
    <cellStyle name="Normal 2 4 3 2 2 2 3 3" xfId="18762"/>
    <cellStyle name="Normal 2 4 3 2 2 2 3 4" xfId="18763"/>
    <cellStyle name="Normal 2 4 3 2 2 2 3 5" xfId="18764"/>
    <cellStyle name="Normal 2 4 3 2 2 2 3 6" xfId="33729"/>
    <cellStyle name="Normal 2 4 3 2 2 2 4" xfId="1711"/>
    <cellStyle name="Normal 2 4 3 2 2 2 4 2" xfId="5178"/>
    <cellStyle name="Normal 2 4 3 2 2 2 4 2 2" xfId="18765"/>
    <cellStyle name="Normal 2 4 3 2 2 2 4 2 3" xfId="18766"/>
    <cellStyle name="Normal 2 4 3 2 2 2 4 3" xfId="18767"/>
    <cellStyle name="Normal 2 4 3 2 2 2 4 4" xfId="18768"/>
    <cellStyle name="Normal 2 4 3 2 2 2 4 5" xfId="18769"/>
    <cellStyle name="Normal 2 4 3 2 2 2 5" xfId="5179"/>
    <cellStyle name="Normal 2 4 3 2 2 2 5 2" xfId="18770"/>
    <cellStyle name="Normal 2 4 3 2 2 2 5 3" xfId="18771"/>
    <cellStyle name="Normal 2 4 3 2 2 2 6" xfId="18772"/>
    <cellStyle name="Normal 2 4 3 2 2 2 7" xfId="18773"/>
    <cellStyle name="Normal 2 4 3 2 2 2 8" xfId="18774"/>
    <cellStyle name="Normal 2 4 3 2 2 2 9" xfId="32803"/>
    <cellStyle name="Normal 2 4 3 2 2 3" xfId="978"/>
    <cellStyle name="Normal 2 4 3 2 2 3 2" xfId="3178"/>
    <cellStyle name="Normal 2 4 3 2 2 3 2 2" xfId="5180"/>
    <cellStyle name="Normal 2 4 3 2 2 3 2 2 2" xfId="18775"/>
    <cellStyle name="Normal 2 4 3 2 2 3 2 2 3" xfId="18776"/>
    <cellStyle name="Normal 2 4 3 2 2 3 2 3" xfId="18777"/>
    <cellStyle name="Normal 2 4 3 2 2 3 2 4" xfId="18778"/>
    <cellStyle name="Normal 2 4 3 2 2 3 2 5" xfId="18779"/>
    <cellStyle name="Normal 2 4 3 2 2 3 2 6" xfId="33731"/>
    <cellStyle name="Normal 2 4 3 2 2 3 3" xfId="1992"/>
    <cellStyle name="Normal 2 4 3 2 2 3 3 2" xfId="5181"/>
    <cellStyle name="Normal 2 4 3 2 2 3 3 2 2" xfId="18780"/>
    <cellStyle name="Normal 2 4 3 2 2 3 3 2 3" xfId="18781"/>
    <cellStyle name="Normal 2 4 3 2 2 3 3 3" xfId="18782"/>
    <cellStyle name="Normal 2 4 3 2 2 3 3 4" xfId="18783"/>
    <cellStyle name="Normal 2 4 3 2 2 3 3 5" xfId="18784"/>
    <cellStyle name="Normal 2 4 3 2 2 3 4" xfId="5182"/>
    <cellStyle name="Normal 2 4 3 2 2 3 4 2" xfId="18785"/>
    <cellStyle name="Normal 2 4 3 2 2 3 4 3" xfId="18786"/>
    <cellStyle name="Normal 2 4 3 2 2 3 5" xfId="18787"/>
    <cellStyle name="Normal 2 4 3 2 2 3 6" xfId="18788"/>
    <cellStyle name="Normal 2 4 3 2 2 3 7" xfId="18789"/>
    <cellStyle name="Normal 2 4 3 2 2 3 8" xfId="33162"/>
    <cellStyle name="Normal 2 4 3 2 2 4" xfId="2631"/>
    <cellStyle name="Normal 2 4 3 2 2 4 2" xfId="5183"/>
    <cellStyle name="Normal 2 4 3 2 2 4 2 2" xfId="18790"/>
    <cellStyle name="Normal 2 4 3 2 2 4 2 3" xfId="18791"/>
    <cellStyle name="Normal 2 4 3 2 2 4 2 4" xfId="18792"/>
    <cellStyle name="Normal 2 4 3 2 2 4 3" xfId="18793"/>
    <cellStyle name="Normal 2 4 3 2 2 4 4" xfId="18794"/>
    <cellStyle name="Normal 2 4 3 2 2 4 5" xfId="18795"/>
    <cellStyle name="Normal 2 4 3 2 2 4 6" xfId="33728"/>
    <cellStyle name="Normal 2 4 3 2 2 5" xfId="1486"/>
    <cellStyle name="Normal 2 4 3 2 2 5 2" xfId="5184"/>
    <cellStyle name="Normal 2 4 3 2 2 5 2 2" xfId="18796"/>
    <cellStyle name="Normal 2 4 3 2 2 5 2 3" xfId="18797"/>
    <cellStyle name="Normal 2 4 3 2 2 5 3" xfId="18798"/>
    <cellStyle name="Normal 2 4 3 2 2 5 4" xfId="18799"/>
    <cellStyle name="Normal 2 4 3 2 2 5 5" xfId="18800"/>
    <cellStyle name="Normal 2 4 3 2 2 6" xfId="5185"/>
    <cellStyle name="Normal 2 4 3 2 2 6 2" xfId="18801"/>
    <cellStyle name="Normal 2 4 3 2 2 6 3" xfId="18802"/>
    <cellStyle name="Normal 2 4 3 2 2 7" xfId="18803"/>
    <cellStyle name="Normal 2 4 3 2 2 8" xfId="18804"/>
    <cellStyle name="Normal 2 4 3 2 2 9" xfId="18805"/>
    <cellStyle name="Normal 2 4 3 2 3" xfId="305"/>
    <cellStyle name="Normal 2 4 3 2 3 2" xfId="979"/>
    <cellStyle name="Normal 2 4 3 2 3 2 2" xfId="3404"/>
    <cellStyle name="Normal 2 4 3 2 3 2 2 2" xfId="5186"/>
    <cellStyle name="Normal 2 4 3 2 3 2 2 2 2" xfId="18806"/>
    <cellStyle name="Normal 2 4 3 2 3 2 2 2 3" xfId="18807"/>
    <cellStyle name="Normal 2 4 3 2 3 2 2 3" xfId="18808"/>
    <cellStyle name="Normal 2 4 3 2 3 2 2 4" xfId="18809"/>
    <cellStyle name="Normal 2 4 3 2 3 2 2 5" xfId="18810"/>
    <cellStyle name="Normal 2 4 3 2 3 2 2 6" xfId="33733"/>
    <cellStyle name="Normal 2 4 3 2 3 2 3" xfId="2160"/>
    <cellStyle name="Normal 2 4 3 2 3 2 3 2" xfId="5187"/>
    <cellStyle name="Normal 2 4 3 2 3 2 3 2 2" xfId="18811"/>
    <cellStyle name="Normal 2 4 3 2 3 2 3 2 3" xfId="18812"/>
    <cellStyle name="Normal 2 4 3 2 3 2 3 3" xfId="18813"/>
    <cellStyle name="Normal 2 4 3 2 3 2 3 4" xfId="18814"/>
    <cellStyle name="Normal 2 4 3 2 3 2 3 5" xfId="18815"/>
    <cellStyle name="Normal 2 4 3 2 3 2 4" xfId="5188"/>
    <cellStyle name="Normal 2 4 3 2 3 2 4 2" xfId="18816"/>
    <cellStyle name="Normal 2 4 3 2 3 2 4 3" xfId="18817"/>
    <cellStyle name="Normal 2 4 3 2 3 2 5" xfId="18818"/>
    <cellStyle name="Normal 2 4 3 2 3 2 6" xfId="18819"/>
    <cellStyle name="Normal 2 4 3 2 3 2 7" xfId="18820"/>
    <cellStyle name="Normal 2 4 3 2 3 2 8" xfId="33164"/>
    <cellStyle name="Normal 2 4 3 2 3 3" xfId="2856"/>
    <cellStyle name="Normal 2 4 3 2 3 3 2" xfId="5189"/>
    <cellStyle name="Normal 2 4 3 2 3 3 2 2" xfId="18821"/>
    <cellStyle name="Normal 2 4 3 2 3 3 2 3" xfId="18822"/>
    <cellStyle name="Normal 2 4 3 2 3 3 2 4" xfId="18823"/>
    <cellStyle name="Normal 2 4 3 2 3 3 3" xfId="18824"/>
    <cellStyle name="Normal 2 4 3 2 3 3 4" xfId="18825"/>
    <cellStyle name="Normal 2 4 3 2 3 3 5" xfId="18826"/>
    <cellStyle name="Normal 2 4 3 2 3 3 6" xfId="33732"/>
    <cellStyle name="Normal 2 4 3 2 3 4" xfId="1712"/>
    <cellStyle name="Normal 2 4 3 2 3 4 2" xfId="5190"/>
    <cellStyle name="Normal 2 4 3 2 3 4 2 2" xfId="18827"/>
    <cellStyle name="Normal 2 4 3 2 3 4 2 3" xfId="18828"/>
    <cellStyle name="Normal 2 4 3 2 3 4 3" xfId="18829"/>
    <cellStyle name="Normal 2 4 3 2 3 4 4" xfId="18830"/>
    <cellStyle name="Normal 2 4 3 2 3 4 5" xfId="18831"/>
    <cellStyle name="Normal 2 4 3 2 3 5" xfId="5191"/>
    <cellStyle name="Normal 2 4 3 2 3 5 2" xfId="18832"/>
    <cellStyle name="Normal 2 4 3 2 3 5 3" xfId="18833"/>
    <cellStyle name="Normal 2 4 3 2 3 6" xfId="18834"/>
    <cellStyle name="Normal 2 4 3 2 3 7" xfId="18835"/>
    <cellStyle name="Normal 2 4 3 2 3 8" xfId="18836"/>
    <cellStyle name="Normal 2 4 3 2 3 9" xfId="32717"/>
    <cellStyle name="Normal 2 4 3 2 4" xfId="980"/>
    <cellStyle name="Normal 2 4 3 2 4 2" xfId="3082"/>
    <cellStyle name="Normal 2 4 3 2 4 2 2" xfId="5192"/>
    <cellStyle name="Normal 2 4 3 2 4 2 2 2" xfId="18837"/>
    <cellStyle name="Normal 2 4 3 2 4 2 2 3" xfId="18838"/>
    <cellStyle name="Normal 2 4 3 2 4 2 3" xfId="18839"/>
    <cellStyle name="Normal 2 4 3 2 4 2 4" xfId="18840"/>
    <cellStyle name="Normal 2 4 3 2 4 2 5" xfId="18841"/>
    <cellStyle name="Normal 2 4 3 2 4 2 6" xfId="33734"/>
    <cellStyle name="Normal 2 4 3 2 4 3" xfId="1918"/>
    <cellStyle name="Normal 2 4 3 2 4 3 2" xfId="5193"/>
    <cellStyle name="Normal 2 4 3 2 4 3 2 2" xfId="18842"/>
    <cellStyle name="Normal 2 4 3 2 4 3 2 3" xfId="18843"/>
    <cellStyle name="Normal 2 4 3 2 4 3 3" xfId="18844"/>
    <cellStyle name="Normal 2 4 3 2 4 3 4" xfId="18845"/>
    <cellStyle name="Normal 2 4 3 2 4 3 5" xfId="18846"/>
    <cellStyle name="Normal 2 4 3 2 4 4" xfId="5194"/>
    <cellStyle name="Normal 2 4 3 2 4 4 2" xfId="18847"/>
    <cellStyle name="Normal 2 4 3 2 4 4 3" xfId="18848"/>
    <cellStyle name="Normal 2 4 3 2 4 5" xfId="18849"/>
    <cellStyle name="Normal 2 4 3 2 4 6" xfId="18850"/>
    <cellStyle name="Normal 2 4 3 2 4 7" xfId="18851"/>
    <cellStyle name="Normal 2 4 3 2 4 8" xfId="33161"/>
    <cellStyle name="Normal 2 4 3 2 5" xfId="2535"/>
    <cellStyle name="Normal 2 4 3 2 5 2" xfId="5195"/>
    <cellStyle name="Normal 2 4 3 2 5 2 2" xfId="18852"/>
    <cellStyle name="Normal 2 4 3 2 5 2 3" xfId="18853"/>
    <cellStyle name="Normal 2 4 3 2 5 2 4" xfId="18854"/>
    <cellStyle name="Normal 2 4 3 2 5 3" xfId="18855"/>
    <cellStyle name="Normal 2 4 3 2 5 4" xfId="18856"/>
    <cellStyle name="Normal 2 4 3 2 5 5" xfId="18857"/>
    <cellStyle name="Normal 2 4 3 2 5 6" xfId="33727"/>
    <cellStyle name="Normal 2 4 3 2 6" xfId="1390"/>
    <cellStyle name="Normal 2 4 3 2 6 2" xfId="5196"/>
    <cellStyle name="Normal 2 4 3 2 6 2 2" xfId="18858"/>
    <cellStyle name="Normal 2 4 3 2 6 2 3" xfId="18859"/>
    <cellStyle name="Normal 2 4 3 2 6 3" xfId="18860"/>
    <cellStyle name="Normal 2 4 3 2 6 4" xfId="18861"/>
    <cellStyle name="Normal 2 4 3 2 6 5" xfId="18862"/>
    <cellStyle name="Normal 2 4 3 2 7" xfId="5197"/>
    <cellStyle name="Normal 2 4 3 2 7 2" xfId="18863"/>
    <cellStyle name="Normal 2 4 3 2 7 3" xfId="18864"/>
    <cellStyle name="Normal 2 4 3 2 8" xfId="18865"/>
    <cellStyle name="Normal 2 4 3 2 9" xfId="18866"/>
    <cellStyle name="Normal 2 4 3 3" xfId="306"/>
    <cellStyle name="Normal 2 4 3 3 10" xfId="32540"/>
    <cellStyle name="Normal 2 4 3 3 2" xfId="307"/>
    <cellStyle name="Normal 2 4 3 3 2 2" xfId="981"/>
    <cellStyle name="Normal 2 4 3 3 2 2 2" xfId="3405"/>
    <cellStyle name="Normal 2 4 3 3 2 2 2 2" xfId="5198"/>
    <cellStyle name="Normal 2 4 3 3 2 2 2 2 2" xfId="18867"/>
    <cellStyle name="Normal 2 4 3 3 2 2 2 2 3" xfId="18868"/>
    <cellStyle name="Normal 2 4 3 3 2 2 2 3" xfId="18869"/>
    <cellStyle name="Normal 2 4 3 3 2 2 2 4" xfId="18870"/>
    <cellStyle name="Normal 2 4 3 3 2 2 2 5" xfId="18871"/>
    <cellStyle name="Normal 2 4 3 3 2 2 2 6" xfId="33737"/>
    <cellStyle name="Normal 2 4 3 3 2 2 3" xfId="2161"/>
    <cellStyle name="Normal 2 4 3 3 2 2 3 2" xfId="5199"/>
    <cellStyle name="Normal 2 4 3 3 2 2 3 2 2" xfId="18872"/>
    <cellStyle name="Normal 2 4 3 3 2 2 3 2 3" xfId="18873"/>
    <cellStyle name="Normal 2 4 3 3 2 2 3 3" xfId="18874"/>
    <cellStyle name="Normal 2 4 3 3 2 2 3 4" xfId="18875"/>
    <cellStyle name="Normal 2 4 3 3 2 2 3 5" xfId="18876"/>
    <cellStyle name="Normal 2 4 3 3 2 2 4" xfId="5200"/>
    <cellStyle name="Normal 2 4 3 3 2 2 4 2" xfId="18877"/>
    <cellStyle name="Normal 2 4 3 3 2 2 4 3" xfId="18878"/>
    <cellStyle name="Normal 2 4 3 3 2 2 5" xfId="18879"/>
    <cellStyle name="Normal 2 4 3 3 2 2 6" xfId="18880"/>
    <cellStyle name="Normal 2 4 3 3 2 2 7" xfId="18881"/>
    <cellStyle name="Normal 2 4 3 3 2 2 8" xfId="33166"/>
    <cellStyle name="Normal 2 4 3 3 2 3" xfId="2857"/>
    <cellStyle name="Normal 2 4 3 3 2 3 2" xfId="5201"/>
    <cellStyle name="Normal 2 4 3 3 2 3 2 2" xfId="18882"/>
    <cellStyle name="Normal 2 4 3 3 2 3 2 3" xfId="18883"/>
    <cellStyle name="Normal 2 4 3 3 2 3 2 4" xfId="18884"/>
    <cellStyle name="Normal 2 4 3 3 2 3 3" xfId="18885"/>
    <cellStyle name="Normal 2 4 3 3 2 3 4" xfId="18886"/>
    <cellStyle name="Normal 2 4 3 3 2 3 5" xfId="18887"/>
    <cellStyle name="Normal 2 4 3 3 2 3 6" xfId="33736"/>
    <cellStyle name="Normal 2 4 3 3 2 4" xfId="1713"/>
    <cellStyle name="Normal 2 4 3 3 2 4 2" xfId="5202"/>
    <cellStyle name="Normal 2 4 3 3 2 4 2 2" xfId="18888"/>
    <cellStyle name="Normal 2 4 3 3 2 4 2 3" xfId="18889"/>
    <cellStyle name="Normal 2 4 3 3 2 4 3" xfId="18890"/>
    <cellStyle name="Normal 2 4 3 3 2 4 4" xfId="18891"/>
    <cellStyle name="Normal 2 4 3 3 2 4 5" xfId="18892"/>
    <cellStyle name="Normal 2 4 3 3 2 5" xfId="5203"/>
    <cellStyle name="Normal 2 4 3 3 2 5 2" xfId="18893"/>
    <cellStyle name="Normal 2 4 3 3 2 5 3" xfId="18894"/>
    <cellStyle name="Normal 2 4 3 3 2 6" xfId="18895"/>
    <cellStyle name="Normal 2 4 3 3 2 7" xfId="18896"/>
    <cellStyle name="Normal 2 4 3 3 2 8" xfId="18897"/>
    <cellStyle name="Normal 2 4 3 3 2 9" xfId="32804"/>
    <cellStyle name="Normal 2 4 3 3 3" xfId="982"/>
    <cellStyle name="Normal 2 4 3 3 3 2" xfId="3179"/>
    <cellStyle name="Normal 2 4 3 3 3 2 2" xfId="5204"/>
    <cellStyle name="Normal 2 4 3 3 3 2 2 2" xfId="18898"/>
    <cellStyle name="Normal 2 4 3 3 3 2 2 3" xfId="18899"/>
    <cellStyle name="Normal 2 4 3 3 3 2 3" xfId="18900"/>
    <cellStyle name="Normal 2 4 3 3 3 2 4" xfId="18901"/>
    <cellStyle name="Normal 2 4 3 3 3 2 5" xfId="18902"/>
    <cellStyle name="Normal 2 4 3 3 3 2 6" xfId="33738"/>
    <cellStyle name="Normal 2 4 3 3 3 3" xfId="1993"/>
    <cellStyle name="Normal 2 4 3 3 3 3 2" xfId="5205"/>
    <cellStyle name="Normal 2 4 3 3 3 3 2 2" xfId="18903"/>
    <cellStyle name="Normal 2 4 3 3 3 3 2 3" xfId="18904"/>
    <cellStyle name="Normal 2 4 3 3 3 3 3" xfId="18905"/>
    <cellStyle name="Normal 2 4 3 3 3 3 4" xfId="18906"/>
    <cellStyle name="Normal 2 4 3 3 3 3 5" xfId="18907"/>
    <cellStyle name="Normal 2 4 3 3 3 4" xfId="5206"/>
    <cellStyle name="Normal 2 4 3 3 3 4 2" xfId="18908"/>
    <cellStyle name="Normal 2 4 3 3 3 4 3" xfId="18909"/>
    <cellStyle name="Normal 2 4 3 3 3 5" xfId="18910"/>
    <cellStyle name="Normal 2 4 3 3 3 6" xfId="18911"/>
    <cellStyle name="Normal 2 4 3 3 3 7" xfId="18912"/>
    <cellStyle name="Normal 2 4 3 3 3 8" xfId="33165"/>
    <cellStyle name="Normal 2 4 3 3 4" xfId="2632"/>
    <cellStyle name="Normal 2 4 3 3 4 2" xfId="5207"/>
    <cellStyle name="Normal 2 4 3 3 4 2 2" xfId="18913"/>
    <cellStyle name="Normal 2 4 3 3 4 2 3" xfId="18914"/>
    <cellStyle name="Normal 2 4 3 3 4 2 4" xfId="18915"/>
    <cellStyle name="Normal 2 4 3 3 4 3" xfId="18916"/>
    <cellStyle name="Normal 2 4 3 3 4 4" xfId="18917"/>
    <cellStyle name="Normal 2 4 3 3 4 5" xfId="18918"/>
    <cellStyle name="Normal 2 4 3 3 4 6" xfId="33735"/>
    <cellStyle name="Normal 2 4 3 3 5" xfId="1487"/>
    <cellStyle name="Normal 2 4 3 3 5 2" xfId="5208"/>
    <cellStyle name="Normal 2 4 3 3 5 2 2" xfId="18919"/>
    <cellStyle name="Normal 2 4 3 3 5 2 3" xfId="18920"/>
    <cellStyle name="Normal 2 4 3 3 5 3" xfId="18921"/>
    <cellStyle name="Normal 2 4 3 3 5 4" xfId="18922"/>
    <cellStyle name="Normal 2 4 3 3 5 5" xfId="18923"/>
    <cellStyle name="Normal 2 4 3 3 6" xfId="5209"/>
    <cellStyle name="Normal 2 4 3 3 6 2" xfId="18924"/>
    <cellStyle name="Normal 2 4 3 3 6 3" xfId="18925"/>
    <cellStyle name="Normal 2 4 3 3 7" xfId="18926"/>
    <cellStyle name="Normal 2 4 3 3 8" xfId="18927"/>
    <cellStyle name="Normal 2 4 3 3 9" xfId="18928"/>
    <cellStyle name="Normal 2 4 3 4" xfId="308"/>
    <cellStyle name="Normal 2 4 3 4 2" xfId="983"/>
    <cellStyle name="Normal 2 4 3 4 2 2" xfId="3406"/>
    <cellStyle name="Normal 2 4 3 4 2 2 2" xfId="5210"/>
    <cellStyle name="Normal 2 4 3 4 2 2 2 2" xfId="18929"/>
    <cellStyle name="Normal 2 4 3 4 2 2 2 3" xfId="18930"/>
    <cellStyle name="Normal 2 4 3 4 2 2 3" xfId="18931"/>
    <cellStyle name="Normal 2 4 3 4 2 2 4" xfId="18932"/>
    <cellStyle name="Normal 2 4 3 4 2 2 5" xfId="18933"/>
    <cellStyle name="Normal 2 4 3 4 2 2 6" xfId="33740"/>
    <cellStyle name="Normal 2 4 3 4 2 3" xfId="2162"/>
    <cellStyle name="Normal 2 4 3 4 2 3 2" xfId="5211"/>
    <cellStyle name="Normal 2 4 3 4 2 3 2 2" xfId="18934"/>
    <cellStyle name="Normal 2 4 3 4 2 3 2 3" xfId="18935"/>
    <cellStyle name="Normal 2 4 3 4 2 3 3" xfId="18936"/>
    <cellStyle name="Normal 2 4 3 4 2 3 4" xfId="18937"/>
    <cellStyle name="Normal 2 4 3 4 2 3 5" xfId="18938"/>
    <cellStyle name="Normal 2 4 3 4 2 4" xfId="5212"/>
    <cellStyle name="Normal 2 4 3 4 2 4 2" xfId="18939"/>
    <cellStyle name="Normal 2 4 3 4 2 4 3" xfId="18940"/>
    <cellStyle name="Normal 2 4 3 4 2 5" xfId="18941"/>
    <cellStyle name="Normal 2 4 3 4 2 6" xfId="18942"/>
    <cellStyle name="Normal 2 4 3 4 2 7" xfId="18943"/>
    <cellStyle name="Normal 2 4 3 4 2 8" xfId="33167"/>
    <cellStyle name="Normal 2 4 3 4 3" xfId="2858"/>
    <cellStyle name="Normal 2 4 3 4 3 2" xfId="5213"/>
    <cellStyle name="Normal 2 4 3 4 3 2 2" xfId="18944"/>
    <cellStyle name="Normal 2 4 3 4 3 2 3" xfId="18945"/>
    <cellStyle name="Normal 2 4 3 4 3 2 4" xfId="18946"/>
    <cellStyle name="Normal 2 4 3 4 3 3" xfId="18947"/>
    <cellStyle name="Normal 2 4 3 4 3 4" xfId="18948"/>
    <cellStyle name="Normal 2 4 3 4 3 5" xfId="18949"/>
    <cellStyle name="Normal 2 4 3 4 3 6" xfId="33739"/>
    <cellStyle name="Normal 2 4 3 4 4" xfId="1714"/>
    <cellStyle name="Normal 2 4 3 4 4 2" xfId="5214"/>
    <cellStyle name="Normal 2 4 3 4 4 2 2" xfId="18950"/>
    <cellStyle name="Normal 2 4 3 4 4 2 3" xfId="18951"/>
    <cellStyle name="Normal 2 4 3 4 4 3" xfId="18952"/>
    <cellStyle name="Normal 2 4 3 4 4 4" xfId="18953"/>
    <cellStyle name="Normal 2 4 3 4 4 5" xfId="18954"/>
    <cellStyle name="Normal 2 4 3 4 5" xfId="5215"/>
    <cellStyle name="Normal 2 4 3 4 5 2" xfId="18955"/>
    <cellStyle name="Normal 2 4 3 4 5 3" xfId="18956"/>
    <cellStyle name="Normal 2 4 3 4 6" xfId="18957"/>
    <cellStyle name="Normal 2 4 3 4 7" xfId="18958"/>
    <cellStyle name="Normal 2 4 3 4 8" xfId="18959"/>
    <cellStyle name="Normal 2 4 3 4 9" xfId="32716"/>
    <cellStyle name="Normal 2 4 3 5" xfId="984"/>
    <cellStyle name="Normal 2 4 3 5 2" xfId="3081"/>
    <cellStyle name="Normal 2 4 3 5 2 2" xfId="5216"/>
    <cellStyle name="Normal 2 4 3 5 2 2 2" xfId="18960"/>
    <cellStyle name="Normal 2 4 3 5 2 2 3" xfId="18961"/>
    <cellStyle name="Normal 2 4 3 5 2 3" xfId="18962"/>
    <cellStyle name="Normal 2 4 3 5 2 4" xfId="18963"/>
    <cellStyle name="Normal 2 4 3 5 2 5" xfId="18964"/>
    <cellStyle name="Normal 2 4 3 5 2 6" xfId="33741"/>
    <cellStyle name="Normal 2 4 3 5 3" xfId="1917"/>
    <cellStyle name="Normal 2 4 3 5 3 2" xfId="5217"/>
    <cellStyle name="Normal 2 4 3 5 3 2 2" xfId="18965"/>
    <cellStyle name="Normal 2 4 3 5 3 2 3" xfId="18966"/>
    <cellStyle name="Normal 2 4 3 5 3 3" xfId="18967"/>
    <cellStyle name="Normal 2 4 3 5 3 4" xfId="18968"/>
    <cellStyle name="Normal 2 4 3 5 3 5" xfId="18969"/>
    <cellStyle name="Normal 2 4 3 5 4" xfId="5218"/>
    <cellStyle name="Normal 2 4 3 5 4 2" xfId="18970"/>
    <cellStyle name="Normal 2 4 3 5 4 3" xfId="18971"/>
    <cellStyle name="Normal 2 4 3 5 5" xfId="18972"/>
    <cellStyle name="Normal 2 4 3 5 6" xfId="18973"/>
    <cellStyle name="Normal 2 4 3 5 7" xfId="18974"/>
    <cellStyle name="Normal 2 4 3 5 8" xfId="33160"/>
    <cellStyle name="Normal 2 4 3 6" xfId="2534"/>
    <cellStyle name="Normal 2 4 3 6 2" xfId="5219"/>
    <cellStyle name="Normal 2 4 3 6 2 2" xfId="18975"/>
    <cellStyle name="Normal 2 4 3 6 2 3" xfId="18976"/>
    <cellStyle name="Normal 2 4 3 6 2 4" xfId="18977"/>
    <cellStyle name="Normal 2 4 3 6 3" xfId="18978"/>
    <cellStyle name="Normal 2 4 3 6 4" xfId="18979"/>
    <cellStyle name="Normal 2 4 3 6 5" xfId="18980"/>
    <cellStyle name="Normal 2 4 3 6 6" xfId="33726"/>
    <cellStyle name="Normal 2 4 3 7" xfId="1389"/>
    <cellStyle name="Normal 2 4 3 7 2" xfId="5220"/>
    <cellStyle name="Normal 2 4 3 7 2 2" xfId="18981"/>
    <cellStyle name="Normal 2 4 3 7 2 3" xfId="18982"/>
    <cellStyle name="Normal 2 4 3 7 3" xfId="18983"/>
    <cellStyle name="Normal 2 4 3 7 4" xfId="18984"/>
    <cellStyle name="Normal 2 4 3 7 5" xfId="18985"/>
    <cellStyle name="Normal 2 4 3 8" xfId="5221"/>
    <cellStyle name="Normal 2 4 3 8 2" xfId="18986"/>
    <cellStyle name="Normal 2 4 3 8 3" xfId="18987"/>
    <cellStyle name="Normal 2 4 3 9" xfId="18988"/>
    <cellStyle name="Normal 2 4 4" xfId="309"/>
    <cellStyle name="Normal 2 4 4 10" xfId="18989"/>
    <cellStyle name="Normal 2 4 4 11" xfId="32541"/>
    <cellStyle name="Normal 2 4 4 2" xfId="310"/>
    <cellStyle name="Normal 2 4 4 2 10" xfId="32542"/>
    <cellStyle name="Normal 2 4 4 2 2" xfId="311"/>
    <cellStyle name="Normal 2 4 4 2 2 2" xfId="985"/>
    <cellStyle name="Normal 2 4 4 2 2 2 2" xfId="3407"/>
    <cellStyle name="Normal 2 4 4 2 2 2 2 2" xfId="5222"/>
    <cellStyle name="Normal 2 4 4 2 2 2 2 2 2" xfId="18990"/>
    <cellStyle name="Normal 2 4 4 2 2 2 2 2 3" xfId="18991"/>
    <cellStyle name="Normal 2 4 4 2 2 2 2 3" xfId="18992"/>
    <cellStyle name="Normal 2 4 4 2 2 2 2 4" xfId="18993"/>
    <cellStyle name="Normal 2 4 4 2 2 2 2 5" xfId="18994"/>
    <cellStyle name="Normal 2 4 4 2 2 2 2 6" xfId="33745"/>
    <cellStyle name="Normal 2 4 4 2 2 2 3" xfId="2163"/>
    <cellStyle name="Normal 2 4 4 2 2 2 3 2" xfId="5223"/>
    <cellStyle name="Normal 2 4 4 2 2 2 3 2 2" xfId="18995"/>
    <cellStyle name="Normal 2 4 4 2 2 2 3 2 3" xfId="18996"/>
    <cellStyle name="Normal 2 4 4 2 2 2 3 3" xfId="18997"/>
    <cellStyle name="Normal 2 4 4 2 2 2 3 4" xfId="18998"/>
    <cellStyle name="Normal 2 4 4 2 2 2 3 5" xfId="18999"/>
    <cellStyle name="Normal 2 4 4 2 2 2 4" xfId="5224"/>
    <cellStyle name="Normal 2 4 4 2 2 2 4 2" xfId="19000"/>
    <cellStyle name="Normal 2 4 4 2 2 2 4 3" xfId="19001"/>
    <cellStyle name="Normal 2 4 4 2 2 2 5" xfId="19002"/>
    <cellStyle name="Normal 2 4 4 2 2 2 6" xfId="19003"/>
    <cellStyle name="Normal 2 4 4 2 2 2 7" xfId="19004"/>
    <cellStyle name="Normal 2 4 4 2 2 2 8" xfId="33170"/>
    <cellStyle name="Normal 2 4 4 2 2 3" xfId="2859"/>
    <cellStyle name="Normal 2 4 4 2 2 3 2" xfId="5225"/>
    <cellStyle name="Normal 2 4 4 2 2 3 2 2" xfId="19005"/>
    <cellStyle name="Normal 2 4 4 2 2 3 2 3" xfId="19006"/>
    <cellStyle name="Normal 2 4 4 2 2 3 2 4" xfId="19007"/>
    <cellStyle name="Normal 2 4 4 2 2 3 3" xfId="19008"/>
    <cellStyle name="Normal 2 4 4 2 2 3 4" xfId="19009"/>
    <cellStyle name="Normal 2 4 4 2 2 3 5" xfId="19010"/>
    <cellStyle name="Normal 2 4 4 2 2 3 6" xfId="33744"/>
    <cellStyle name="Normal 2 4 4 2 2 4" xfId="1715"/>
    <cellStyle name="Normal 2 4 4 2 2 4 2" xfId="5226"/>
    <cellStyle name="Normal 2 4 4 2 2 4 2 2" xfId="19011"/>
    <cellStyle name="Normal 2 4 4 2 2 4 2 3" xfId="19012"/>
    <cellStyle name="Normal 2 4 4 2 2 4 3" xfId="19013"/>
    <cellStyle name="Normal 2 4 4 2 2 4 4" xfId="19014"/>
    <cellStyle name="Normal 2 4 4 2 2 4 5" xfId="19015"/>
    <cellStyle name="Normal 2 4 4 2 2 5" xfId="5227"/>
    <cellStyle name="Normal 2 4 4 2 2 5 2" xfId="19016"/>
    <cellStyle name="Normal 2 4 4 2 2 5 3" xfId="19017"/>
    <cellStyle name="Normal 2 4 4 2 2 6" xfId="19018"/>
    <cellStyle name="Normal 2 4 4 2 2 7" xfId="19019"/>
    <cellStyle name="Normal 2 4 4 2 2 8" xfId="19020"/>
    <cellStyle name="Normal 2 4 4 2 2 9" xfId="32805"/>
    <cellStyle name="Normal 2 4 4 2 3" xfId="986"/>
    <cellStyle name="Normal 2 4 4 2 3 2" xfId="3180"/>
    <cellStyle name="Normal 2 4 4 2 3 2 2" xfId="5228"/>
    <cellStyle name="Normal 2 4 4 2 3 2 2 2" xfId="19021"/>
    <cellStyle name="Normal 2 4 4 2 3 2 2 3" xfId="19022"/>
    <cellStyle name="Normal 2 4 4 2 3 2 3" xfId="19023"/>
    <cellStyle name="Normal 2 4 4 2 3 2 4" xfId="19024"/>
    <cellStyle name="Normal 2 4 4 2 3 2 5" xfId="19025"/>
    <cellStyle name="Normal 2 4 4 2 3 2 6" xfId="33746"/>
    <cellStyle name="Normal 2 4 4 2 3 3" xfId="1994"/>
    <cellStyle name="Normal 2 4 4 2 3 3 2" xfId="5229"/>
    <cellStyle name="Normal 2 4 4 2 3 3 2 2" xfId="19026"/>
    <cellStyle name="Normal 2 4 4 2 3 3 2 3" xfId="19027"/>
    <cellStyle name="Normal 2 4 4 2 3 3 3" xfId="19028"/>
    <cellStyle name="Normal 2 4 4 2 3 3 4" xfId="19029"/>
    <cellStyle name="Normal 2 4 4 2 3 3 5" xfId="19030"/>
    <cellStyle name="Normal 2 4 4 2 3 4" xfId="5230"/>
    <cellStyle name="Normal 2 4 4 2 3 4 2" xfId="19031"/>
    <cellStyle name="Normal 2 4 4 2 3 4 3" xfId="19032"/>
    <cellStyle name="Normal 2 4 4 2 3 5" xfId="19033"/>
    <cellStyle name="Normal 2 4 4 2 3 6" xfId="19034"/>
    <cellStyle name="Normal 2 4 4 2 3 7" xfId="19035"/>
    <cellStyle name="Normal 2 4 4 2 3 8" xfId="33169"/>
    <cellStyle name="Normal 2 4 4 2 4" xfId="2633"/>
    <cellStyle name="Normal 2 4 4 2 4 2" xfId="5231"/>
    <cellStyle name="Normal 2 4 4 2 4 2 2" xfId="19036"/>
    <cellStyle name="Normal 2 4 4 2 4 2 3" xfId="19037"/>
    <cellStyle name="Normal 2 4 4 2 4 2 4" xfId="19038"/>
    <cellStyle name="Normal 2 4 4 2 4 3" xfId="19039"/>
    <cellStyle name="Normal 2 4 4 2 4 4" xfId="19040"/>
    <cellStyle name="Normal 2 4 4 2 4 5" xfId="19041"/>
    <cellStyle name="Normal 2 4 4 2 4 6" xfId="33743"/>
    <cellStyle name="Normal 2 4 4 2 5" xfId="1488"/>
    <cellStyle name="Normal 2 4 4 2 5 2" xfId="5232"/>
    <cellStyle name="Normal 2 4 4 2 5 2 2" xfId="19042"/>
    <cellStyle name="Normal 2 4 4 2 5 2 3" xfId="19043"/>
    <cellStyle name="Normal 2 4 4 2 5 3" xfId="19044"/>
    <cellStyle name="Normal 2 4 4 2 5 4" xfId="19045"/>
    <cellStyle name="Normal 2 4 4 2 5 5" xfId="19046"/>
    <cellStyle name="Normal 2 4 4 2 6" xfId="5233"/>
    <cellStyle name="Normal 2 4 4 2 6 2" xfId="19047"/>
    <cellStyle name="Normal 2 4 4 2 6 3" xfId="19048"/>
    <cellStyle name="Normal 2 4 4 2 7" xfId="19049"/>
    <cellStyle name="Normal 2 4 4 2 8" xfId="19050"/>
    <cellStyle name="Normal 2 4 4 2 9" xfId="19051"/>
    <cellStyle name="Normal 2 4 4 3" xfId="312"/>
    <cellStyle name="Normal 2 4 4 3 2" xfId="987"/>
    <cellStyle name="Normal 2 4 4 3 2 2" xfId="3408"/>
    <cellStyle name="Normal 2 4 4 3 2 2 2" xfId="5234"/>
    <cellStyle name="Normal 2 4 4 3 2 2 2 2" xfId="19052"/>
    <cellStyle name="Normal 2 4 4 3 2 2 2 3" xfId="19053"/>
    <cellStyle name="Normal 2 4 4 3 2 2 3" xfId="19054"/>
    <cellStyle name="Normal 2 4 4 3 2 2 4" xfId="19055"/>
    <cellStyle name="Normal 2 4 4 3 2 2 5" xfId="19056"/>
    <cellStyle name="Normal 2 4 4 3 2 2 6" xfId="33748"/>
    <cellStyle name="Normal 2 4 4 3 2 3" xfId="2164"/>
    <cellStyle name="Normal 2 4 4 3 2 3 2" xfId="5235"/>
    <cellStyle name="Normal 2 4 4 3 2 3 2 2" xfId="19057"/>
    <cellStyle name="Normal 2 4 4 3 2 3 2 3" xfId="19058"/>
    <cellStyle name="Normal 2 4 4 3 2 3 3" xfId="19059"/>
    <cellStyle name="Normal 2 4 4 3 2 3 4" xfId="19060"/>
    <cellStyle name="Normal 2 4 4 3 2 3 5" xfId="19061"/>
    <cellStyle name="Normal 2 4 4 3 2 4" xfId="5236"/>
    <cellStyle name="Normal 2 4 4 3 2 4 2" xfId="19062"/>
    <cellStyle name="Normal 2 4 4 3 2 4 3" xfId="19063"/>
    <cellStyle name="Normal 2 4 4 3 2 5" xfId="19064"/>
    <cellStyle name="Normal 2 4 4 3 2 6" xfId="19065"/>
    <cellStyle name="Normal 2 4 4 3 2 7" xfId="19066"/>
    <cellStyle name="Normal 2 4 4 3 2 8" xfId="33171"/>
    <cellStyle name="Normal 2 4 4 3 3" xfId="2860"/>
    <cellStyle name="Normal 2 4 4 3 3 2" xfId="5237"/>
    <cellStyle name="Normal 2 4 4 3 3 2 2" xfId="19067"/>
    <cellStyle name="Normal 2 4 4 3 3 2 3" xfId="19068"/>
    <cellStyle name="Normal 2 4 4 3 3 2 4" xfId="19069"/>
    <cellStyle name="Normal 2 4 4 3 3 3" xfId="19070"/>
    <cellStyle name="Normal 2 4 4 3 3 4" xfId="19071"/>
    <cellStyle name="Normal 2 4 4 3 3 5" xfId="19072"/>
    <cellStyle name="Normal 2 4 4 3 3 6" xfId="33747"/>
    <cellStyle name="Normal 2 4 4 3 4" xfId="1716"/>
    <cellStyle name="Normal 2 4 4 3 4 2" xfId="5238"/>
    <cellStyle name="Normal 2 4 4 3 4 2 2" xfId="19073"/>
    <cellStyle name="Normal 2 4 4 3 4 2 3" xfId="19074"/>
    <cellStyle name="Normal 2 4 4 3 4 3" xfId="19075"/>
    <cellStyle name="Normal 2 4 4 3 4 4" xfId="19076"/>
    <cellStyle name="Normal 2 4 4 3 4 5" xfId="19077"/>
    <cellStyle name="Normal 2 4 4 3 5" xfId="5239"/>
    <cellStyle name="Normal 2 4 4 3 5 2" xfId="19078"/>
    <cellStyle name="Normal 2 4 4 3 5 3" xfId="19079"/>
    <cellStyle name="Normal 2 4 4 3 6" xfId="19080"/>
    <cellStyle name="Normal 2 4 4 3 7" xfId="19081"/>
    <cellStyle name="Normal 2 4 4 3 8" xfId="19082"/>
    <cellStyle name="Normal 2 4 4 3 9" xfId="32718"/>
    <cellStyle name="Normal 2 4 4 4" xfId="988"/>
    <cellStyle name="Normal 2 4 4 4 2" xfId="3083"/>
    <cellStyle name="Normal 2 4 4 4 2 2" xfId="5240"/>
    <cellStyle name="Normal 2 4 4 4 2 2 2" xfId="19083"/>
    <cellStyle name="Normal 2 4 4 4 2 2 3" xfId="19084"/>
    <cellStyle name="Normal 2 4 4 4 2 3" xfId="19085"/>
    <cellStyle name="Normal 2 4 4 4 2 4" xfId="19086"/>
    <cellStyle name="Normal 2 4 4 4 2 5" xfId="19087"/>
    <cellStyle name="Normal 2 4 4 4 2 6" xfId="33749"/>
    <cellStyle name="Normal 2 4 4 4 3" xfId="1919"/>
    <cellStyle name="Normal 2 4 4 4 3 2" xfId="5241"/>
    <cellStyle name="Normal 2 4 4 4 3 2 2" xfId="19088"/>
    <cellStyle name="Normal 2 4 4 4 3 2 3" xfId="19089"/>
    <cellStyle name="Normal 2 4 4 4 3 3" xfId="19090"/>
    <cellStyle name="Normal 2 4 4 4 3 4" xfId="19091"/>
    <cellStyle name="Normal 2 4 4 4 3 5" xfId="19092"/>
    <cellStyle name="Normal 2 4 4 4 4" xfId="5242"/>
    <cellStyle name="Normal 2 4 4 4 4 2" xfId="19093"/>
    <cellStyle name="Normal 2 4 4 4 4 3" xfId="19094"/>
    <cellStyle name="Normal 2 4 4 4 5" xfId="19095"/>
    <cellStyle name="Normal 2 4 4 4 6" xfId="19096"/>
    <cellStyle name="Normal 2 4 4 4 7" xfId="19097"/>
    <cellStyle name="Normal 2 4 4 4 8" xfId="33168"/>
    <cellStyle name="Normal 2 4 4 5" xfId="2536"/>
    <cellStyle name="Normal 2 4 4 5 2" xfId="5243"/>
    <cellStyle name="Normal 2 4 4 5 2 2" xfId="19098"/>
    <cellStyle name="Normal 2 4 4 5 2 3" xfId="19099"/>
    <cellStyle name="Normal 2 4 4 5 2 4" xfId="19100"/>
    <cellStyle name="Normal 2 4 4 5 3" xfId="19101"/>
    <cellStyle name="Normal 2 4 4 5 4" xfId="19102"/>
    <cellStyle name="Normal 2 4 4 5 5" xfId="19103"/>
    <cellStyle name="Normal 2 4 4 5 6" xfId="33742"/>
    <cellStyle name="Normal 2 4 4 6" xfId="1391"/>
    <cellStyle name="Normal 2 4 4 6 2" xfId="5244"/>
    <cellStyle name="Normal 2 4 4 6 2 2" xfId="19104"/>
    <cellStyle name="Normal 2 4 4 6 2 3" xfId="19105"/>
    <cellStyle name="Normal 2 4 4 6 3" xfId="19106"/>
    <cellStyle name="Normal 2 4 4 6 4" xfId="19107"/>
    <cellStyle name="Normal 2 4 4 6 5" xfId="19108"/>
    <cellStyle name="Normal 2 4 4 7" xfId="5245"/>
    <cellStyle name="Normal 2 4 4 7 2" xfId="19109"/>
    <cellStyle name="Normal 2 4 4 7 3" xfId="19110"/>
    <cellStyle name="Normal 2 4 4 8" xfId="19111"/>
    <cellStyle name="Normal 2 4 4 9" xfId="19112"/>
    <cellStyle name="Normal 2 4 5" xfId="313"/>
    <cellStyle name="Normal 2 4 5 10" xfId="32543"/>
    <cellStyle name="Normal 2 4 5 2" xfId="314"/>
    <cellStyle name="Normal 2 4 5 2 2" xfId="989"/>
    <cellStyle name="Normal 2 4 5 2 2 2" xfId="3409"/>
    <cellStyle name="Normal 2 4 5 2 2 2 2" xfId="5246"/>
    <cellStyle name="Normal 2 4 5 2 2 2 2 2" xfId="19113"/>
    <cellStyle name="Normal 2 4 5 2 2 2 2 3" xfId="19114"/>
    <cellStyle name="Normal 2 4 5 2 2 2 3" xfId="19115"/>
    <cellStyle name="Normal 2 4 5 2 2 2 4" xfId="19116"/>
    <cellStyle name="Normal 2 4 5 2 2 2 5" xfId="19117"/>
    <cellStyle name="Normal 2 4 5 2 2 2 6" xfId="33752"/>
    <cellStyle name="Normal 2 4 5 2 2 3" xfId="2165"/>
    <cellStyle name="Normal 2 4 5 2 2 3 2" xfId="5247"/>
    <cellStyle name="Normal 2 4 5 2 2 3 2 2" xfId="19118"/>
    <cellStyle name="Normal 2 4 5 2 2 3 2 3" xfId="19119"/>
    <cellStyle name="Normal 2 4 5 2 2 3 3" xfId="19120"/>
    <cellStyle name="Normal 2 4 5 2 2 3 4" xfId="19121"/>
    <cellStyle name="Normal 2 4 5 2 2 3 5" xfId="19122"/>
    <cellStyle name="Normal 2 4 5 2 2 4" xfId="5248"/>
    <cellStyle name="Normal 2 4 5 2 2 4 2" xfId="19123"/>
    <cellStyle name="Normal 2 4 5 2 2 4 3" xfId="19124"/>
    <cellStyle name="Normal 2 4 5 2 2 5" xfId="19125"/>
    <cellStyle name="Normal 2 4 5 2 2 6" xfId="19126"/>
    <cellStyle name="Normal 2 4 5 2 2 7" xfId="19127"/>
    <cellStyle name="Normal 2 4 5 2 2 8" xfId="33173"/>
    <cellStyle name="Normal 2 4 5 2 3" xfId="2861"/>
    <cellStyle name="Normal 2 4 5 2 3 2" xfId="5249"/>
    <cellStyle name="Normal 2 4 5 2 3 2 2" xfId="19128"/>
    <cellStyle name="Normal 2 4 5 2 3 2 3" xfId="19129"/>
    <cellStyle name="Normal 2 4 5 2 3 2 4" xfId="19130"/>
    <cellStyle name="Normal 2 4 5 2 3 3" xfId="19131"/>
    <cellStyle name="Normal 2 4 5 2 3 4" xfId="19132"/>
    <cellStyle name="Normal 2 4 5 2 3 5" xfId="19133"/>
    <cellStyle name="Normal 2 4 5 2 3 6" xfId="33751"/>
    <cellStyle name="Normal 2 4 5 2 4" xfId="1717"/>
    <cellStyle name="Normal 2 4 5 2 4 2" xfId="5250"/>
    <cellStyle name="Normal 2 4 5 2 4 2 2" xfId="19134"/>
    <cellStyle name="Normal 2 4 5 2 4 2 3" xfId="19135"/>
    <cellStyle name="Normal 2 4 5 2 4 3" xfId="19136"/>
    <cellStyle name="Normal 2 4 5 2 4 4" xfId="19137"/>
    <cellStyle name="Normal 2 4 5 2 4 5" xfId="19138"/>
    <cellStyle name="Normal 2 4 5 2 5" xfId="5251"/>
    <cellStyle name="Normal 2 4 5 2 5 2" xfId="19139"/>
    <cellStyle name="Normal 2 4 5 2 5 3" xfId="19140"/>
    <cellStyle name="Normal 2 4 5 2 6" xfId="19141"/>
    <cellStyle name="Normal 2 4 5 2 7" xfId="19142"/>
    <cellStyle name="Normal 2 4 5 2 8" xfId="19143"/>
    <cellStyle name="Normal 2 4 5 2 9" xfId="32806"/>
    <cellStyle name="Normal 2 4 5 3" xfId="990"/>
    <cellStyle name="Normal 2 4 5 3 2" xfId="3181"/>
    <cellStyle name="Normal 2 4 5 3 2 2" xfId="5252"/>
    <cellStyle name="Normal 2 4 5 3 2 2 2" xfId="19144"/>
    <cellStyle name="Normal 2 4 5 3 2 2 3" xfId="19145"/>
    <cellStyle name="Normal 2 4 5 3 2 3" xfId="19146"/>
    <cellStyle name="Normal 2 4 5 3 2 4" xfId="19147"/>
    <cellStyle name="Normal 2 4 5 3 2 5" xfId="19148"/>
    <cellStyle name="Normal 2 4 5 3 2 6" xfId="33753"/>
    <cellStyle name="Normal 2 4 5 3 3" xfId="1995"/>
    <cellStyle name="Normal 2 4 5 3 3 2" xfId="5253"/>
    <cellStyle name="Normal 2 4 5 3 3 2 2" xfId="19149"/>
    <cellStyle name="Normal 2 4 5 3 3 2 3" xfId="19150"/>
    <cellStyle name="Normal 2 4 5 3 3 3" xfId="19151"/>
    <cellStyle name="Normal 2 4 5 3 3 4" xfId="19152"/>
    <cellStyle name="Normal 2 4 5 3 3 5" xfId="19153"/>
    <cellStyle name="Normal 2 4 5 3 4" xfId="5254"/>
    <cellStyle name="Normal 2 4 5 3 4 2" xfId="19154"/>
    <cellStyle name="Normal 2 4 5 3 4 3" xfId="19155"/>
    <cellStyle name="Normal 2 4 5 3 5" xfId="19156"/>
    <cellStyle name="Normal 2 4 5 3 6" xfId="19157"/>
    <cellStyle name="Normal 2 4 5 3 7" xfId="19158"/>
    <cellStyle name="Normal 2 4 5 3 8" xfId="33172"/>
    <cellStyle name="Normal 2 4 5 4" xfId="2634"/>
    <cellStyle name="Normal 2 4 5 4 2" xfId="5255"/>
    <cellStyle name="Normal 2 4 5 4 2 2" xfId="19159"/>
    <cellStyle name="Normal 2 4 5 4 2 3" xfId="19160"/>
    <cellStyle name="Normal 2 4 5 4 2 4" xfId="19161"/>
    <cellStyle name="Normal 2 4 5 4 3" xfId="19162"/>
    <cellStyle name="Normal 2 4 5 4 4" xfId="19163"/>
    <cellStyle name="Normal 2 4 5 4 5" xfId="19164"/>
    <cellStyle name="Normal 2 4 5 4 6" xfId="33750"/>
    <cellStyle name="Normal 2 4 5 5" xfId="1489"/>
    <cellStyle name="Normal 2 4 5 5 2" xfId="5256"/>
    <cellStyle name="Normal 2 4 5 5 2 2" xfId="19165"/>
    <cellStyle name="Normal 2 4 5 5 2 3" xfId="19166"/>
    <cellStyle name="Normal 2 4 5 5 3" xfId="19167"/>
    <cellStyle name="Normal 2 4 5 5 4" xfId="19168"/>
    <cellStyle name="Normal 2 4 5 5 5" xfId="19169"/>
    <cellStyle name="Normal 2 4 5 6" xfId="5257"/>
    <cellStyle name="Normal 2 4 5 6 2" xfId="19170"/>
    <cellStyle name="Normal 2 4 5 6 3" xfId="19171"/>
    <cellStyle name="Normal 2 4 5 7" xfId="19172"/>
    <cellStyle name="Normal 2 4 5 8" xfId="19173"/>
    <cellStyle name="Normal 2 4 5 9" xfId="19174"/>
    <cellStyle name="Normal 2 4 6" xfId="315"/>
    <cellStyle name="Normal 2 4 7" xfId="316"/>
    <cellStyle name="Normal 2 4 7 2" xfId="991"/>
    <cellStyle name="Normal 2 4 7 2 2" xfId="3410"/>
    <cellStyle name="Normal 2 4 7 2 2 2" xfId="5258"/>
    <cellStyle name="Normal 2 4 7 2 2 2 2" xfId="19175"/>
    <cellStyle name="Normal 2 4 7 2 2 2 3" xfId="19176"/>
    <cellStyle name="Normal 2 4 7 2 2 3" xfId="19177"/>
    <cellStyle name="Normal 2 4 7 2 2 4" xfId="19178"/>
    <cellStyle name="Normal 2 4 7 2 2 5" xfId="19179"/>
    <cellStyle name="Normal 2 4 7 2 2 6" xfId="33755"/>
    <cellStyle name="Normal 2 4 7 2 3" xfId="2166"/>
    <cellStyle name="Normal 2 4 7 2 3 2" xfId="5259"/>
    <cellStyle name="Normal 2 4 7 2 3 2 2" xfId="19180"/>
    <cellStyle name="Normal 2 4 7 2 3 2 3" xfId="19181"/>
    <cellStyle name="Normal 2 4 7 2 3 3" xfId="19182"/>
    <cellStyle name="Normal 2 4 7 2 3 4" xfId="19183"/>
    <cellStyle name="Normal 2 4 7 2 3 5" xfId="19184"/>
    <cellStyle name="Normal 2 4 7 2 4" xfId="5260"/>
    <cellStyle name="Normal 2 4 7 2 4 2" xfId="19185"/>
    <cellStyle name="Normal 2 4 7 2 4 3" xfId="19186"/>
    <cellStyle name="Normal 2 4 7 2 5" xfId="19187"/>
    <cellStyle name="Normal 2 4 7 2 6" xfId="19188"/>
    <cellStyle name="Normal 2 4 7 2 7" xfId="19189"/>
    <cellStyle name="Normal 2 4 7 2 8" xfId="33174"/>
    <cellStyle name="Normal 2 4 7 3" xfId="2862"/>
    <cellStyle name="Normal 2 4 7 3 2" xfId="5261"/>
    <cellStyle name="Normal 2 4 7 3 2 2" xfId="19190"/>
    <cellStyle name="Normal 2 4 7 3 2 3" xfId="19191"/>
    <cellStyle name="Normal 2 4 7 3 2 4" xfId="19192"/>
    <cellStyle name="Normal 2 4 7 3 3" xfId="19193"/>
    <cellStyle name="Normal 2 4 7 3 4" xfId="19194"/>
    <cellStyle name="Normal 2 4 7 3 5" xfId="19195"/>
    <cellStyle name="Normal 2 4 7 3 6" xfId="33754"/>
    <cellStyle name="Normal 2 4 7 4" xfId="1718"/>
    <cellStyle name="Normal 2 4 7 4 2" xfId="5262"/>
    <cellStyle name="Normal 2 4 7 4 2 2" xfId="19196"/>
    <cellStyle name="Normal 2 4 7 4 2 3" xfId="19197"/>
    <cellStyle name="Normal 2 4 7 4 3" xfId="19198"/>
    <cellStyle name="Normal 2 4 7 4 4" xfId="19199"/>
    <cellStyle name="Normal 2 4 7 4 5" xfId="19200"/>
    <cellStyle name="Normal 2 4 7 5" xfId="5263"/>
    <cellStyle name="Normal 2 4 7 5 2" xfId="19201"/>
    <cellStyle name="Normal 2 4 7 5 3" xfId="19202"/>
    <cellStyle name="Normal 2 4 7 6" xfId="19203"/>
    <cellStyle name="Normal 2 4 7 7" xfId="19204"/>
    <cellStyle name="Normal 2 4 7 8" xfId="19205"/>
    <cellStyle name="Normal 2 4 7 9" xfId="32681"/>
    <cellStyle name="Normal 2 4 8" xfId="992"/>
    <cellStyle name="Normal 2 4 8 2" xfId="3031"/>
    <cellStyle name="Normal 2 4 8 2 2" xfId="5264"/>
    <cellStyle name="Normal 2 4 8 2 2 2" xfId="19206"/>
    <cellStyle name="Normal 2 4 8 2 2 3" xfId="19207"/>
    <cellStyle name="Normal 2 4 8 2 3" xfId="19208"/>
    <cellStyle name="Normal 2 4 8 2 4" xfId="19209"/>
    <cellStyle name="Normal 2 4 8 2 5" xfId="19210"/>
    <cellStyle name="Normal 2 4 8 2 6" xfId="33756"/>
    <cellStyle name="Normal 2 4 8 3" xfId="1884"/>
    <cellStyle name="Normal 2 4 8 3 2" xfId="5265"/>
    <cellStyle name="Normal 2 4 8 3 2 2" xfId="19211"/>
    <cellStyle name="Normal 2 4 8 3 2 3" xfId="19212"/>
    <cellStyle name="Normal 2 4 8 3 3" xfId="19213"/>
    <cellStyle name="Normal 2 4 8 3 4" xfId="19214"/>
    <cellStyle name="Normal 2 4 8 3 5" xfId="19215"/>
    <cellStyle name="Normal 2 4 8 4" xfId="5266"/>
    <cellStyle name="Normal 2 4 8 4 2" xfId="19216"/>
    <cellStyle name="Normal 2 4 8 4 3" xfId="19217"/>
    <cellStyle name="Normal 2 4 8 5" xfId="19218"/>
    <cellStyle name="Normal 2 4 8 6" xfId="19219"/>
    <cellStyle name="Normal 2 4 8 7" xfId="19220"/>
    <cellStyle name="Normal 2 4 8 8" xfId="33151"/>
    <cellStyle name="Normal 2 4 9" xfId="2484"/>
    <cellStyle name="Normal 2 4 9 2" xfId="5267"/>
    <cellStyle name="Normal 2 4 9 2 2" xfId="19221"/>
    <cellStyle name="Normal 2 4 9 2 3" xfId="19222"/>
    <cellStyle name="Normal 2 4 9 2 4" xfId="19223"/>
    <cellStyle name="Normal 2 4 9 3" xfId="19224"/>
    <cellStyle name="Normal 2 4 9 4" xfId="19225"/>
    <cellStyle name="Normal 2 4 9 5" xfId="19226"/>
    <cellStyle name="Normal 2 4 9 6" xfId="33709"/>
    <cellStyle name="Normal 2 5" xfId="317"/>
    <cellStyle name="Normal 2 5 10" xfId="19227"/>
    <cellStyle name="Normal 2 5 11" xfId="19228"/>
    <cellStyle name="Normal 2 5 12" xfId="19229"/>
    <cellStyle name="Normal 2 5 13" xfId="32458"/>
    <cellStyle name="Normal 2 5 2" xfId="318"/>
    <cellStyle name="Normal 2 5 2 10" xfId="19230"/>
    <cellStyle name="Normal 2 5 2 11" xfId="32544"/>
    <cellStyle name="Normal 2 5 2 2" xfId="319"/>
    <cellStyle name="Normal 2 5 2 2 10" xfId="32545"/>
    <cellStyle name="Normal 2 5 2 2 2" xfId="320"/>
    <cellStyle name="Normal 2 5 2 2 2 2" xfId="993"/>
    <cellStyle name="Normal 2 5 2 2 2 2 2" xfId="3411"/>
    <cellStyle name="Normal 2 5 2 2 2 2 2 2" xfId="5268"/>
    <cellStyle name="Normal 2 5 2 2 2 2 2 2 2" xfId="19231"/>
    <cellStyle name="Normal 2 5 2 2 2 2 2 2 3" xfId="19232"/>
    <cellStyle name="Normal 2 5 2 2 2 2 2 3" xfId="19233"/>
    <cellStyle name="Normal 2 5 2 2 2 2 2 4" xfId="19234"/>
    <cellStyle name="Normal 2 5 2 2 2 2 2 5" xfId="19235"/>
    <cellStyle name="Normal 2 5 2 2 2 2 2 6" xfId="33760"/>
    <cellStyle name="Normal 2 5 2 2 2 2 3" xfId="2167"/>
    <cellStyle name="Normal 2 5 2 2 2 2 3 2" xfId="5269"/>
    <cellStyle name="Normal 2 5 2 2 2 2 3 2 2" xfId="19236"/>
    <cellStyle name="Normal 2 5 2 2 2 2 3 2 3" xfId="19237"/>
    <cellStyle name="Normal 2 5 2 2 2 2 3 3" xfId="19238"/>
    <cellStyle name="Normal 2 5 2 2 2 2 3 4" xfId="19239"/>
    <cellStyle name="Normal 2 5 2 2 2 2 3 5" xfId="19240"/>
    <cellStyle name="Normal 2 5 2 2 2 2 4" xfId="5270"/>
    <cellStyle name="Normal 2 5 2 2 2 2 4 2" xfId="19241"/>
    <cellStyle name="Normal 2 5 2 2 2 2 4 3" xfId="19242"/>
    <cellStyle name="Normal 2 5 2 2 2 2 5" xfId="19243"/>
    <cellStyle name="Normal 2 5 2 2 2 2 6" xfId="19244"/>
    <cellStyle name="Normal 2 5 2 2 2 2 7" xfId="19245"/>
    <cellStyle name="Normal 2 5 2 2 2 2 8" xfId="33177"/>
    <cellStyle name="Normal 2 5 2 2 2 3" xfId="2863"/>
    <cellStyle name="Normal 2 5 2 2 2 3 2" xfId="5271"/>
    <cellStyle name="Normal 2 5 2 2 2 3 2 2" xfId="19246"/>
    <cellStyle name="Normal 2 5 2 2 2 3 2 3" xfId="19247"/>
    <cellStyle name="Normal 2 5 2 2 2 3 2 4" xfId="19248"/>
    <cellStyle name="Normal 2 5 2 2 2 3 3" xfId="19249"/>
    <cellStyle name="Normal 2 5 2 2 2 3 4" xfId="19250"/>
    <cellStyle name="Normal 2 5 2 2 2 3 5" xfId="19251"/>
    <cellStyle name="Normal 2 5 2 2 2 3 6" xfId="33759"/>
    <cellStyle name="Normal 2 5 2 2 2 4" xfId="1719"/>
    <cellStyle name="Normal 2 5 2 2 2 4 2" xfId="5272"/>
    <cellStyle name="Normal 2 5 2 2 2 4 2 2" xfId="19252"/>
    <cellStyle name="Normal 2 5 2 2 2 4 2 3" xfId="19253"/>
    <cellStyle name="Normal 2 5 2 2 2 4 3" xfId="19254"/>
    <cellStyle name="Normal 2 5 2 2 2 4 4" xfId="19255"/>
    <cellStyle name="Normal 2 5 2 2 2 4 5" xfId="19256"/>
    <cellStyle name="Normal 2 5 2 2 2 5" xfId="5273"/>
    <cellStyle name="Normal 2 5 2 2 2 5 2" xfId="19257"/>
    <cellStyle name="Normal 2 5 2 2 2 5 3" xfId="19258"/>
    <cellStyle name="Normal 2 5 2 2 2 6" xfId="19259"/>
    <cellStyle name="Normal 2 5 2 2 2 7" xfId="19260"/>
    <cellStyle name="Normal 2 5 2 2 2 8" xfId="19261"/>
    <cellStyle name="Normal 2 5 2 2 2 9" xfId="32807"/>
    <cellStyle name="Normal 2 5 2 2 3" xfId="994"/>
    <cellStyle name="Normal 2 5 2 2 3 2" xfId="3182"/>
    <cellStyle name="Normal 2 5 2 2 3 2 2" xfId="5274"/>
    <cellStyle name="Normal 2 5 2 2 3 2 2 2" xfId="19262"/>
    <cellStyle name="Normal 2 5 2 2 3 2 2 3" xfId="19263"/>
    <cellStyle name="Normal 2 5 2 2 3 2 3" xfId="19264"/>
    <cellStyle name="Normal 2 5 2 2 3 2 4" xfId="19265"/>
    <cellStyle name="Normal 2 5 2 2 3 2 5" xfId="19266"/>
    <cellStyle name="Normal 2 5 2 2 3 2 6" xfId="33761"/>
    <cellStyle name="Normal 2 5 2 2 3 3" xfId="1996"/>
    <cellStyle name="Normal 2 5 2 2 3 3 2" xfId="5275"/>
    <cellStyle name="Normal 2 5 2 2 3 3 2 2" xfId="19267"/>
    <cellStyle name="Normal 2 5 2 2 3 3 2 3" xfId="19268"/>
    <cellStyle name="Normal 2 5 2 2 3 3 3" xfId="19269"/>
    <cellStyle name="Normal 2 5 2 2 3 3 4" xfId="19270"/>
    <cellStyle name="Normal 2 5 2 2 3 3 5" xfId="19271"/>
    <cellStyle name="Normal 2 5 2 2 3 4" xfId="5276"/>
    <cellStyle name="Normal 2 5 2 2 3 4 2" xfId="19272"/>
    <cellStyle name="Normal 2 5 2 2 3 4 3" xfId="19273"/>
    <cellStyle name="Normal 2 5 2 2 3 5" xfId="19274"/>
    <cellStyle name="Normal 2 5 2 2 3 6" xfId="19275"/>
    <cellStyle name="Normal 2 5 2 2 3 7" xfId="19276"/>
    <cellStyle name="Normal 2 5 2 2 3 8" xfId="33176"/>
    <cellStyle name="Normal 2 5 2 2 4" xfId="2635"/>
    <cellStyle name="Normal 2 5 2 2 4 2" xfId="5277"/>
    <cellStyle name="Normal 2 5 2 2 4 2 2" xfId="19277"/>
    <cellStyle name="Normal 2 5 2 2 4 2 3" xfId="19278"/>
    <cellStyle name="Normal 2 5 2 2 4 2 4" xfId="19279"/>
    <cellStyle name="Normal 2 5 2 2 4 3" xfId="19280"/>
    <cellStyle name="Normal 2 5 2 2 4 4" xfId="19281"/>
    <cellStyle name="Normal 2 5 2 2 4 5" xfId="19282"/>
    <cellStyle name="Normal 2 5 2 2 4 6" xfId="33758"/>
    <cellStyle name="Normal 2 5 2 2 5" xfId="1490"/>
    <cellStyle name="Normal 2 5 2 2 5 2" xfId="5278"/>
    <cellStyle name="Normal 2 5 2 2 5 2 2" xfId="19283"/>
    <cellStyle name="Normal 2 5 2 2 5 2 3" xfId="19284"/>
    <cellStyle name="Normal 2 5 2 2 5 3" xfId="19285"/>
    <cellStyle name="Normal 2 5 2 2 5 4" xfId="19286"/>
    <cellStyle name="Normal 2 5 2 2 5 5" xfId="19287"/>
    <cellStyle name="Normal 2 5 2 2 6" xfId="5279"/>
    <cellStyle name="Normal 2 5 2 2 6 2" xfId="19288"/>
    <cellStyle name="Normal 2 5 2 2 6 3" xfId="19289"/>
    <cellStyle name="Normal 2 5 2 2 7" xfId="19290"/>
    <cellStyle name="Normal 2 5 2 2 8" xfId="19291"/>
    <cellStyle name="Normal 2 5 2 2 9" xfId="19292"/>
    <cellStyle name="Normal 2 5 2 3" xfId="321"/>
    <cellStyle name="Normal 2 5 2 3 2" xfId="995"/>
    <cellStyle name="Normal 2 5 2 3 2 2" xfId="3412"/>
    <cellStyle name="Normal 2 5 2 3 2 2 2" xfId="5280"/>
    <cellStyle name="Normal 2 5 2 3 2 2 2 2" xfId="19293"/>
    <cellStyle name="Normal 2 5 2 3 2 2 2 3" xfId="19294"/>
    <cellStyle name="Normal 2 5 2 3 2 2 3" xfId="19295"/>
    <cellStyle name="Normal 2 5 2 3 2 2 4" xfId="19296"/>
    <cellStyle name="Normal 2 5 2 3 2 2 5" xfId="19297"/>
    <cellStyle name="Normal 2 5 2 3 2 2 6" xfId="33763"/>
    <cellStyle name="Normal 2 5 2 3 2 3" xfId="2168"/>
    <cellStyle name="Normal 2 5 2 3 2 3 2" xfId="5281"/>
    <cellStyle name="Normal 2 5 2 3 2 3 2 2" xfId="19298"/>
    <cellStyle name="Normal 2 5 2 3 2 3 2 3" xfId="19299"/>
    <cellStyle name="Normal 2 5 2 3 2 3 3" xfId="19300"/>
    <cellStyle name="Normal 2 5 2 3 2 3 4" xfId="19301"/>
    <cellStyle name="Normal 2 5 2 3 2 3 5" xfId="19302"/>
    <cellStyle name="Normal 2 5 2 3 2 4" xfId="5282"/>
    <cellStyle name="Normal 2 5 2 3 2 4 2" xfId="19303"/>
    <cellStyle name="Normal 2 5 2 3 2 4 3" xfId="19304"/>
    <cellStyle name="Normal 2 5 2 3 2 5" xfId="19305"/>
    <cellStyle name="Normal 2 5 2 3 2 6" xfId="19306"/>
    <cellStyle name="Normal 2 5 2 3 2 7" xfId="19307"/>
    <cellStyle name="Normal 2 5 2 3 2 8" xfId="33178"/>
    <cellStyle name="Normal 2 5 2 3 3" xfId="2864"/>
    <cellStyle name="Normal 2 5 2 3 3 2" xfId="5283"/>
    <cellStyle name="Normal 2 5 2 3 3 2 2" xfId="19308"/>
    <cellStyle name="Normal 2 5 2 3 3 2 3" xfId="19309"/>
    <cellStyle name="Normal 2 5 2 3 3 2 4" xfId="19310"/>
    <cellStyle name="Normal 2 5 2 3 3 3" xfId="19311"/>
    <cellStyle name="Normal 2 5 2 3 3 4" xfId="19312"/>
    <cellStyle name="Normal 2 5 2 3 3 5" xfId="19313"/>
    <cellStyle name="Normal 2 5 2 3 3 6" xfId="33762"/>
    <cellStyle name="Normal 2 5 2 3 4" xfId="1720"/>
    <cellStyle name="Normal 2 5 2 3 4 2" xfId="5284"/>
    <cellStyle name="Normal 2 5 2 3 4 2 2" xfId="19314"/>
    <cellStyle name="Normal 2 5 2 3 4 2 3" xfId="19315"/>
    <cellStyle name="Normal 2 5 2 3 4 3" xfId="19316"/>
    <cellStyle name="Normal 2 5 2 3 4 4" xfId="19317"/>
    <cellStyle name="Normal 2 5 2 3 4 5" xfId="19318"/>
    <cellStyle name="Normal 2 5 2 3 5" xfId="5285"/>
    <cellStyle name="Normal 2 5 2 3 5 2" xfId="19319"/>
    <cellStyle name="Normal 2 5 2 3 5 3" xfId="19320"/>
    <cellStyle name="Normal 2 5 2 3 6" xfId="19321"/>
    <cellStyle name="Normal 2 5 2 3 7" xfId="19322"/>
    <cellStyle name="Normal 2 5 2 3 8" xfId="19323"/>
    <cellStyle name="Normal 2 5 2 3 9" xfId="32720"/>
    <cellStyle name="Normal 2 5 2 4" xfId="996"/>
    <cellStyle name="Normal 2 5 2 4 2" xfId="3085"/>
    <cellStyle name="Normal 2 5 2 4 2 2" xfId="5286"/>
    <cellStyle name="Normal 2 5 2 4 2 2 2" xfId="19324"/>
    <cellStyle name="Normal 2 5 2 4 2 2 3" xfId="19325"/>
    <cellStyle name="Normal 2 5 2 4 2 3" xfId="19326"/>
    <cellStyle name="Normal 2 5 2 4 2 4" xfId="19327"/>
    <cellStyle name="Normal 2 5 2 4 2 5" xfId="19328"/>
    <cellStyle name="Normal 2 5 2 4 2 6" xfId="33764"/>
    <cellStyle name="Normal 2 5 2 4 3" xfId="1921"/>
    <cellStyle name="Normal 2 5 2 4 3 2" xfId="5287"/>
    <cellStyle name="Normal 2 5 2 4 3 2 2" xfId="19329"/>
    <cellStyle name="Normal 2 5 2 4 3 2 3" xfId="19330"/>
    <cellStyle name="Normal 2 5 2 4 3 3" xfId="19331"/>
    <cellStyle name="Normal 2 5 2 4 3 4" xfId="19332"/>
    <cellStyle name="Normal 2 5 2 4 3 5" xfId="19333"/>
    <cellStyle name="Normal 2 5 2 4 4" xfId="5288"/>
    <cellStyle name="Normal 2 5 2 4 4 2" xfId="19334"/>
    <cellStyle name="Normal 2 5 2 4 4 3" xfId="19335"/>
    <cellStyle name="Normal 2 5 2 4 5" xfId="19336"/>
    <cellStyle name="Normal 2 5 2 4 6" xfId="19337"/>
    <cellStyle name="Normal 2 5 2 4 7" xfId="19338"/>
    <cellStyle name="Normal 2 5 2 4 8" xfId="33175"/>
    <cellStyle name="Normal 2 5 2 5" xfId="2538"/>
    <cellStyle name="Normal 2 5 2 5 2" xfId="5289"/>
    <cellStyle name="Normal 2 5 2 5 2 2" xfId="19339"/>
    <cellStyle name="Normal 2 5 2 5 2 3" xfId="19340"/>
    <cellStyle name="Normal 2 5 2 5 2 4" xfId="19341"/>
    <cellStyle name="Normal 2 5 2 5 3" xfId="19342"/>
    <cellStyle name="Normal 2 5 2 5 4" xfId="19343"/>
    <cellStyle name="Normal 2 5 2 5 5" xfId="19344"/>
    <cellStyle name="Normal 2 5 2 5 6" xfId="33757"/>
    <cellStyle name="Normal 2 5 2 6" xfId="1393"/>
    <cellStyle name="Normal 2 5 2 6 2" xfId="5290"/>
    <cellStyle name="Normal 2 5 2 6 2 2" xfId="19345"/>
    <cellStyle name="Normal 2 5 2 6 2 3" xfId="19346"/>
    <cellStyle name="Normal 2 5 2 6 3" xfId="19347"/>
    <cellStyle name="Normal 2 5 2 6 4" xfId="19348"/>
    <cellStyle name="Normal 2 5 2 6 5" xfId="19349"/>
    <cellStyle name="Normal 2 5 2 7" xfId="5291"/>
    <cellStyle name="Normal 2 5 2 7 2" xfId="19350"/>
    <cellStyle name="Normal 2 5 2 7 3" xfId="19351"/>
    <cellStyle name="Normal 2 5 2 8" xfId="19352"/>
    <cellStyle name="Normal 2 5 2 9" xfId="19353"/>
    <cellStyle name="Normal 2 5 3" xfId="322"/>
    <cellStyle name="Normal 2 5 3 10" xfId="32546"/>
    <cellStyle name="Normal 2 5 3 2" xfId="323"/>
    <cellStyle name="Normal 2 5 3 2 2" xfId="997"/>
    <cellStyle name="Normal 2 5 3 2 2 2" xfId="3413"/>
    <cellStyle name="Normal 2 5 3 2 2 2 2" xfId="5292"/>
    <cellStyle name="Normal 2 5 3 2 2 2 2 2" xfId="19354"/>
    <cellStyle name="Normal 2 5 3 2 2 2 2 3" xfId="19355"/>
    <cellStyle name="Normal 2 5 3 2 2 2 3" xfId="19356"/>
    <cellStyle name="Normal 2 5 3 2 2 2 4" xfId="19357"/>
    <cellStyle name="Normal 2 5 3 2 2 2 5" xfId="19358"/>
    <cellStyle name="Normal 2 5 3 2 2 2 6" xfId="33767"/>
    <cellStyle name="Normal 2 5 3 2 2 3" xfId="2169"/>
    <cellStyle name="Normal 2 5 3 2 2 3 2" xfId="5293"/>
    <cellStyle name="Normal 2 5 3 2 2 3 2 2" xfId="19359"/>
    <cellStyle name="Normal 2 5 3 2 2 3 2 3" xfId="19360"/>
    <cellStyle name="Normal 2 5 3 2 2 3 3" xfId="19361"/>
    <cellStyle name="Normal 2 5 3 2 2 3 4" xfId="19362"/>
    <cellStyle name="Normal 2 5 3 2 2 3 5" xfId="19363"/>
    <cellStyle name="Normal 2 5 3 2 2 4" xfId="5294"/>
    <cellStyle name="Normal 2 5 3 2 2 4 2" xfId="19364"/>
    <cellStyle name="Normal 2 5 3 2 2 4 3" xfId="19365"/>
    <cellStyle name="Normal 2 5 3 2 2 5" xfId="19366"/>
    <cellStyle name="Normal 2 5 3 2 2 6" xfId="19367"/>
    <cellStyle name="Normal 2 5 3 2 2 7" xfId="19368"/>
    <cellStyle name="Normal 2 5 3 2 2 8" xfId="33180"/>
    <cellStyle name="Normal 2 5 3 2 3" xfId="2865"/>
    <cellStyle name="Normal 2 5 3 2 3 2" xfId="5295"/>
    <cellStyle name="Normal 2 5 3 2 3 2 2" xfId="19369"/>
    <cellStyle name="Normal 2 5 3 2 3 2 3" xfId="19370"/>
    <cellStyle name="Normal 2 5 3 2 3 2 4" xfId="19371"/>
    <cellStyle name="Normal 2 5 3 2 3 3" xfId="19372"/>
    <cellStyle name="Normal 2 5 3 2 3 4" xfId="19373"/>
    <cellStyle name="Normal 2 5 3 2 3 5" xfId="19374"/>
    <cellStyle name="Normal 2 5 3 2 3 6" xfId="33766"/>
    <cellStyle name="Normal 2 5 3 2 4" xfId="1721"/>
    <cellStyle name="Normal 2 5 3 2 4 2" xfId="5296"/>
    <cellStyle name="Normal 2 5 3 2 4 2 2" xfId="19375"/>
    <cellStyle name="Normal 2 5 3 2 4 2 3" xfId="19376"/>
    <cellStyle name="Normal 2 5 3 2 4 3" xfId="19377"/>
    <cellStyle name="Normal 2 5 3 2 4 4" xfId="19378"/>
    <cellStyle name="Normal 2 5 3 2 4 5" xfId="19379"/>
    <cellStyle name="Normal 2 5 3 2 5" xfId="5297"/>
    <cellStyle name="Normal 2 5 3 2 5 2" xfId="19380"/>
    <cellStyle name="Normal 2 5 3 2 5 3" xfId="19381"/>
    <cellStyle name="Normal 2 5 3 2 6" xfId="19382"/>
    <cellStyle name="Normal 2 5 3 2 7" xfId="19383"/>
    <cellStyle name="Normal 2 5 3 2 8" xfId="19384"/>
    <cellStyle name="Normal 2 5 3 2 9" xfId="32808"/>
    <cellStyle name="Normal 2 5 3 3" xfId="998"/>
    <cellStyle name="Normal 2 5 3 3 2" xfId="3183"/>
    <cellStyle name="Normal 2 5 3 3 2 2" xfId="5298"/>
    <cellStyle name="Normal 2 5 3 3 2 2 2" xfId="19385"/>
    <cellStyle name="Normal 2 5 3 3 2 2 3" xfId="19386"/>
    <cellStyle name="Normal 2 5 3 3 2 3" xfId="19387"/>
    <cellStyle name="Normal 2 5 3 3 2 4" xfId="19388"/>
    <cellStyle name="Normal 2 5 3 3 2 5" xfId="19389"/>
    <cellStyle name="Normal 2 5 3 3 2 6" xfId="33768"/>
    <cellStyle name="Normal 2 5 3 3 3" xfId="1997"/>
    <cellStyle name="Normal 2 5 3 3 3 2" xfId="5299"/>
    <cellStyle name="Normal 2 5 3 3 3 2 2" xfId="19390"/>
    <cellStyle name="Normal 2 5 3 3 3 2 3" xfId="19391"/>
    <cellStyle name="Normal 2 5 3 3 3 3" xfId="19392"/>
    <cellStyle name="Normal 2 5 3 3 3 4" xfId="19393"/>
    <cellStyle name="Normal 2 5 3 3 3 5" xfId="19394"/>
    <cellStyle name="Normal 2 5 3 3 4" xfId="5300"/>
    <cellStyle name="Normal 2 5 3 3 4 2" xfId="19395"/>
    <cellStyle name="Normal 2 5 3 3 4 3" xfId="19396"/>
    <cellStyle name="Normal 2 5 3 3 5" xfId="19397"/>
    <cellStyle name="Normal 2 5 3 3 6" xfId="19398"/>
    <cellStyle name="Normal 2 5 3 3 7" xfId="19399"/>
    <cellStyle name="Normal 2 5 3 3 8" xfId="33179"/>
    <cellStyle name="Normal 2 5 3 4" xfId="2636"/>
    <cellStyle name="Normal 2 5 3 4 2" xfId="5301"/>
    <cellStyle name="Normal 2 5 3 4 2 2" xfId="19400"/>
    <cellStyle name="Normal 2 5 3 4 2 3" xfId="19401"/>
    <cellStyle name="Normal 2 5 3 4 2 4" xfId="19402"/>
    <cellStyle name="Normal 2 5 3 4 3" xfId="19403"/>
    <cellStyle name="Normal 2 5 3 4 4" xfId="19404"/>
    <cellStyle name="Normal 2 5 3 4 5" xfId="19405"/>
    <cellStyle name="Normal 2 5 3 4 6" xfId="33765"/>
    <cellStyle name="Normal 2 5 3 5" xfId="1491"/>
    <cellStyle name="Normal 2 5 3 5 2" xfId="5302"/>
    <cellStyle name="Normal 2 5 3 5 2 2" xfId="19406"/>
    <cellStyle name="Normal 2 5 3 5 2 3" xfId="19407"/>
    <cellStyle name="Normal 2 5 3 5 3" xfId="19408"/>
    <cellStyle name="Normal 2 5 3 5 4" xfId="19409"/>
    <cellStyle name="Normal 2 5 3 5 5" xfId="19410"/>
    <cellStyle name="Normal 2 5 3 6" xfId="5303"/>
    <cellStyle name="Normal 2 5 3 6 2" xfId="19411"/>
    <cellStyle name="Normal 2 5 3 6 3" xfId="19412"/>
    <cellStyle name="Normal 2 5 3 7" xfId="19413"/>
    <cellStyle name="Normal 2 5 3 8" xfId="19414"/>
    <cellStyle name="Normal 2 5 3 9" xfId="19415"/>
    <cellStyle name="Normal 2 5 4" xfId="324"/>
    <cellStyle name="Normal 2 5 4 2" xfId="999"/>
    <cellStyle name="Normal 2 5 4 2 2" xfId="3268"/>
    <cellStyle name="Normal 2 5 4 2 2 2" xfId="5304"/>
    <cellStyle name="Normal 2 5 4 2 2 2 2" xfId="19416"/>
    <cellStyle name="Normal 2 5 4 2 2 2 3" xfId="19417"/>
    <cellStyle name="Normal 2 5 4 2 2 3" xfId="19418"/>
    <cellStyle name="Normal 2 5 4 2 2 4" xfId="19419"/>
    <cellStyle name="Normal 2 5 4 2 2 5" xfId="19420"/>
    <cellStyle name="Normal 2 5 4 2 2 6" xfId="33770"/>
    <cellStyle name="Normal 2 5 4 2 3" xfId="2072"/>
    <cellStyle name="Normal 2 5 4 2 3 2" xfId="5305"/>
    <cellStyle name="Normal 2 5 4 2 3 2 2" xfId="19421"/>
    <cellStyle name="Normal 2 5 4 2 3 2 3" xfId="19422"/>
    <cellStyle name="Normal 2 5 4 2 3 3" xfId="19423"/>
    <cellStyle name="Normal 2 5 4 2 3 4" xfId="19424"/>
    <cellStyle name="Normal 2 5 4 2 3 5" xfId="19425"/>
    <cellStyle name="Normal 2 5 4 2 4" xfId="5306"/>
    <cellStyle name="Normal 2 5 4 2 4 2" xfId="19426"/>
    <cellStyle name="Normal 2 5 4 2 4 3" xfId="19427"/>
    <cellStyle name="Normal 2 5 4 2 5" xfId="19428"/>
    <cellStyle name="Normal 2 5 4 2 6" xfId="19429"/>
    <cellStyle name="Normal 2 5 4 2 7" xfId="19430"/>
    <cellStyle name="Normal 2 5 4 2 8" xfId="33181"/>
    <cellStyle name="Normal 2 5 4 3" xfId="2721"/>
    <cellStyle name="Normal 2 5 4 3 2" xfId="5307"/>
    <cellStyle name="Normal 2 5 4 3 2 2" xfId="19431"/>
    <cellStyle name="Normal 2 5 4 3 2 3" xfId="19432"/>
    <cellStyle name="Normal 2 5 4 3 2 4" xfId="19433"/>
    <cellStyle name="Normal 2 5 4 3 3" xfId="19434"/>
    <cellStyle name="Normal 2 5 4 3 4" xfId="19435"/>
    <cellStyle name="Normal 2 5 4 3 5" xfId="19436"/>
    <cellStyle name="Normal 2 5 4 3 6" xfId="33769"/>
    <cellStyle name="Normal 2 5 4 4" xfId="1576"/>
    <cellStyle name="Normal 2 5 4 4 2" xfId="5308"/>
    <cellStyle name="Normal 2 5 4 4 2 2" xfId="19437"/>
    <cellStyle name="Normal 2 5 4 4 2 3" xfId="19438"/>
    <cellStyle name="Normal 2 5 4 4 3" xfId="19439"/>
    <cellStyle name="Normal 2 5 4 4 4" xfId="19440"/>
    <cellStyle name="Normal 2 5 4 4 5" xfId="19441"/>
    <cellStyle name="Normal 2 5 4 5" xfId="5309"/>
    <cellStyle name="Normal 2 5 4 5 2" xfId="19442"/>
    <cellStyle name="Normal 2 5 4 5 3" xfId="19443"/>
    <cellStyle name="Normal 2 5 4 6" xfId="19444"/>
    <cellStyle name="Normal 2 5 4 7" xfId="19445"/>
    <cellStyle name="Normal 2 5 4 8" xfId="19446"/>
    <cellStyle name="Normal 2 5 4 9" xfId="32893"/>
    <cellStyle name="Normal 2 5 5" xfId="325"/>
    <cellStyle name="Normal 2 5 5 2" xfId="1000"/>
    <cellStyle name="Normal 2 5 5 2 2" xfId="3414"/>
    <cellStyle name="Normal 2 5 5 2 2 2" xfId="5310"/>
    <cellStyle name="Normal 2 5 5 2 2 2 2" xfId="19447"/>
    <cellStyle name="Normal 2 5 5 2 2 2 3" xfId="19448"/>
    <cellStyle name="Normal 2 5 5 2 2 3" xfId="19449"/>
    <cellStyle name="Normal 2 5 5 2 2 4" xfId="19450"/>
    <cellStyle name="Normal 2 5 5 2 2 5" xfId="19451"/>
    <cellStyle name="Normal 2 5 5 2 2 6" xfId="33772"/>
    <cellStyle name="Normal 2 5 5 2 3" xfId="2170"/>
    <cellStyle name="Normal 2 5 5 2 3 2" xfId="5311"/>
    <cellStyle name="Normal 2 5 5 2 3 2 2" xfId="19452"/>
    <cellStyle name="Normal 2 5 5 2 3 2 3" xfId="19453"/>
    <cellStyle name="Normal 2 5 5 2 3 3" xfId="19454"/>
    <cellStyle name="Normal 2 5 5 2 3 4" xfId="19455"/>
    <cellStyle name="Normal 2 5 5 2 3 5" xfId="19456"/>
    <cellStyle name="Normal 2 5 5 2 4" xfId="5312"/>
    <cellStyle name="Normal 2 5 5 2 4 2" xfId="19457"/>
    <cellStyle name="Normal 2 5 5 2 4 3" xfId="19458"/>
    <cellStyle name="Normal 2 5 5 2 5" xfId="19459"/>
    <cellStyle name="Normal 2 5 5 2 6" xfId="19460"/>
    <cellStyle name="Normal 2 5 5 2 7" xfId="19461"/>
    <cellStyle name="Normal 2 5 5 2 8" xfId="33182"/>
    <cellStyle name="Normal 2 5 5 3" xfId="2866"/>
    <cellStyle name="Normal 2 5 5 3 2" xfId="5313"/>
    <cellStyle name="Normal 2 5 5 3 2 2" xfId="19462"/>
    <cellStyle name="Normal 2 5 5 3 2 3" xfId="19463"/>
    <cellStyle name="Normal 2 5 5 3 2 4" xfId="19464"/>
    <cellStyle name="Normal 2 5 5 3 3" xfId="19465"/>
    <cellStyle name="Normal 2 5 5 3 4" xfId="19466"/>
    <cellStyle name="Normal 2 5 5 3 5" xfId="19467"/>
    <cellStyle name="Normal 2 5 5 3 6" xfId="33771"/>
    <cellStyle name="Normal 2 5 5 4" xfId="1722"/>
    <cellStyle name="Normal 2 5 5 4 2" xfId="5314"/>
    <cellStyle name="Normal 2 5 5 4 2 2" xfId="19468"/>
    <cellStyle name="Normal 2 5 5 4 2 3" xfId="19469"/>
    <cellStyle name="Normal 2 5 5 4 3" xfId="19470"/>
    <cellStyle name="Normal 2 5 5 4 4" xfId="19471"/>
    <cellStyle name="Normal 2 5 5 4 5" xfId="19472"/>
    <cellStyle name="Normal 2 5 5 5" xfId="5315"/>
    <cellStyle name="Normal 2 5 5 5 2" xfId="19473"/>
    <cellStyle name="Normal 2 5 5 5 3" xfId="19474"/>
    <cellStyle name="Normal 2 5 5 6" xfId="19475"/>
    <cellStyle name="Normal 2 5 5 7" xfId="19476"/>
    <cellStyle name="Normal 2 5 5 8" xfId="19477"/>
    <cellStyle name="Normal 2 5 5 9" xfId="32719"/>
    <cellStyle name="Normal 2 5 6" xfId="1001"/>
    <cellStyle name="Normal 2 5 6 2" xfId="3084"/>
    <cellStyle name="Normal 2 5 6 2 2" xfId="5316"/>
    <cellStyle name="Normal 2 5 6 2 2 2" xfId="19478"/>
    <cellStyle name="Normal 2 5 6 2 2 3" xfId="19479"/>
    <cellStyle name="Normal 2 5 6 2 3" xfId="19480"/>
    <cellStyle name="Normal 2 5 6 2 4" xfId="19481"/>
    <cellStyle name="Normal 2 5 6 2 5" xfId="19482"/>
    <cellStyle name="Normal 2 5 6 3" xfId="1920"/>
    <cellStyle name="Normal 2 5 6 3 2" xfId="5317"/>
    <cellStyle name="Normal 2 5 6 3 2 2" xfId="19483"/>
    <cellStyle name="Normal 2 5 6 3 2 3" xfId="19484"/>
    <cellStyle name="Normal 2 5 6 3 3" xfId="19485"/>
    <cellStyle name="Normal 2 5 6 3 4" xfId="19486"/>
    <cellStyle name="Normal 2 5 6 3 5" xfId="19487"/>
    <cellStyle name="Normal 2 5 6 4" xfId="5318"/>
    <cellStyle name="Normal 2 5 6 4 2" xfId="19488"/>
    <cellStyle name="Normal 2 5 6 4 3" xfId="19489"/>
    <cellStyle name="Normal 2 5 6 5" xfId="19490"/>
    <cellStyle name="Normal 2 5 6 6" xfId="19491"/>
    <cellStyle name="Normal 2 5 6 7" xfId="19492"/>
    <cellStyle name="Normal 2 5 7" xfId="2537"/>
    <cellStyle name="Normal 2 5 7 2" xfId="5319"/>
    <cellStyle name="Normal 2 5 7 2 2" xfId="19493"/>
    <cellStyle name="Normal 2 5 7 2 3" xfId="19494"/>
    <cellStyle name="Normal 2 5 7 2 4" xfId="19495"/>
    <cellStyle name="Normal 2 5 7 3" xfId="19496"/>
    <cellStyle name="Normal 2 5 7 4" xfId="19497"/>
    <cellStyle name="Normal 2 5 7 5" xfId="19498"/>
    <cellStyle name="Normal 2 5 8" xfId="1392"/>
    <cellStyle name="Normal 2 5 8 2" xfId="5320"/>
    <cellStyle name="Normal 2 5 8 2 2" xfId="19499"/>
    <cellStyle name="Normal 2 5 8 2 3" xfId="19500"/>
    <cellStyle name="Normal 2 5 8 3" xfId="19501"/>
    <cellStyle name="Normal 2 5 8 4" xfId="19502"/>
    <cellStyle name="Normal 2 5 8 5" xfId="19503"/>
    <cellStyle name="Normal 2 5 9" xfId="5321"/>
    <cellStyle name="Normal 2 5 9 2" xfId="19504"/>
    <cellStyle name="Normal 2 5 9 3" xfId="19505"/>
    <cellStyle name="Normal 2 6" xfId="326"/>
    <cellStyle name="Normal 2 6 10" xfId="19506"/>
    <cellStyle name="Normal 2 6 11" xfId="19507"/>
    <cellStyle name="Normal 2 6 12" xfId="19508"/>
    <cellStyle name="Normal 2 6 13" xfId="32547"/>
    <cellStyle name="Normal 2 6 2" xfId="327"/>
    <cellStyle name="Normal 2 6 2 10" xfId="19509"/>
    <cellStyle name="Normal 2 6 2 11" xfId="32548"/>
    <cellStyle name="Normal 2 6 2 2" xfId="328"/>
    <cellStyle name="Normal 2 6 2 2 10" xfId="32549"/>
    <cellStyle name="Normal 2 6 2 2 2" xfId="329"/>
    <cellStyle name="Normal 2 6 2 2 2 2" xfId="1002"/>
    <cellStyle name="Normal 2 6 2 2 2 2 2" xfId="3415"/>
    <cellStyle name="Normal 2 6 2 2 2 2 2 2" xfId="5322"/>
    <cellStyle name="Normal 2 6 2 2 2 2 2 2 2" xfId="19510"/>
    <cellStyle name="Normal 2 6 2 2 2 2 2 2 3" xfId="19511"/>
    <cellStyle name="Normal 2 6 2 2 2 2 2 3" xfId="19512"/>
    <cellStyle name="Normal 2 6 2 2 2 2 2 4" xfId="19513"/>
    <cellStyle name="Normal 2 6 2 2 2 2 2 5" xfId="19514"/>
    <cellStyle name="Normal 2 6 2 2 2 2 2 6" xfId="33777"/>
    <cellStyle name="Normal 2 6 2 2 2 2 3" xfId="2171"/>
    <cellStyle name="Normal 2 6 2 2 2 2 3 2" xfId="5323"/>
    <cellStyle name="Normal 2 6 2 2 2 2 3 2 2" xfId="19515"/>
    <cellStyle name="Normal 2 6 2 2 2 2 3 2 3" xfId="19516"/>
    <cellStyle name="Normal 2 6 2 2 2 2 3 3" xfId="19517"/>
    <cellStyle name="Normal 2 6 2 2 2 2 3 4" xfId="19518"/>
    <cellStyle name="Normal 2 6 2 2 2 2 3 5" xfId="19519"/>
    <cellStyle name="Normal 2 6 2 2 2 2 4" xfId="5324"/>
    <cellStyle name="Normal 2 6 2 2 2 2 4 2" xfId="19520"/>
    <cellStyle name="Normal 2 6 2 2 2 2 4 3" xfId="19521"/>
    <cellStyle name="Normal 2 6 2 2 2 2 5" xfId="19522"/>
    <cellStyle name="Normal 2 6 2 2 2 2 6" xfId="19523"/>
    <cellStyle name="Normal 2 6 2 2 2 2 7" xfId="19524"/>
    <cellStyle name="Normal 2 6 2 2 2 2 8" xfId="33186"/>
    <cellStyle name="Normal 2 6 2 2 2 3" xfId="2867"/>
    <cellStyle name="Normal 2 6 2 2 2 3 2" xfId="5325"/>
    <cellStyle name="Normal 2 6 2 2 2 3 2 2" xfId="19525"/>
    <cellStyle name="Normal 2 6 2 2 2 3 2 3" xfId="19526"/>
    <cellStyle name="Normal 2 6 2 2 2 3 2 4" xfId="19527"/>
    <cellStyle name="Normal 2 6 2 2 2 3 3" xfId="19528"/>
    <cellStyle name="Normal 2 6 2 2 2 3 4" xfId="19529"/>
    <cellStyle name="Normal 2 6 2 2 2 3 5" xfId="19530"/>
    <cellStyle name="Normal 2 6 2 2 2 3 6" xfId="33776"/>
    <cellStyle name="Normal 2 6 2 2 2 4" xfId="1723"/>
    <cellStyle name="Normal 2 6 2 2 2 4 2" xfId="5326"/>
    <cellStyle name="Normal 2 6 2 2 2 4 2 2" xfId="19531"/>
    <cellStyle name="Normal 2 6 2 2 2 4 2 3" xfId="19532"/>
    <cellStyle name="Normal 2 6 2 2 2 4 3" xfId="19533"/>
    <cellStyle name="Normal 2 6 2 2 2 4 4" xfId="19534"/>
    <cellStyle name="Normal 2 6 2 2 2 4 5" xfId="19535"/>
    <cellStyle name="Normal 2 6 2 2 2 5" xfId="5327"/>
    <cellStyle name="Normal 2 6 2 2 2 5 2" xfId="19536"/>
    <cellStyle name="Normal 2 6 2 2 2 5 3" xfId="19537"/>
    <cellStyle name="Normal 2 6 2 2 2 6" xfId="19538"/>
    <cellStyle name="Normal 2 6 2 2 2 7" xfId="19539"/>
    <cellStyle name="Normal 2 6 2 2 2 8" xfId="19540"/>
    <cellStyle name="Normal 2 6 2 2 2 9" xfId="32809"/>
    <cellStyle name="Normal 2 6 2 2 3" xfId="1003"/>
    <cellStyle name="Normal 2 6 2 2 3 2" xfId="3184"/>
    <cellStyle name="Normal 2 6 2 2 3 2 2" xfId="5328"/>
    <cellStyle name="Normal 2 6 2 2 3 2 2 2" xfId="19541"/>
    <cellStyle name="Normal 2 6 2 2 3 2 2 3" xfId="19542"/>
    <cellStyle name="Normal 2 6 2 2 3 2 3" xfId="19543"/>
    <cellStyle name="Normal 2 6 2 2 3 2 4" xfId="19544"/>
    <cellStyle name="Normal 2 6 2 2 3 2 5" xfId="19545"/>
    <cellStyle name="Normal 2 6 2 2 3 2 6" xfId="33778"/>
    <cellStyle name="Normal 2 6 2 2 3 3" xfId="1998"/>
    <cellStyle name="Normal 2 6 2 2 3 3 2" xfId="5329"/>
    <cellStyle name="Normal 2 6 2 2 3 3 2 2" xfId="19546"/>
    <cellStyle name="Normal 2 6 2 2 3 3 2 3" xfId="19547"/>
    <cellStyle name="Normal 2 6 2 2 3 3 3" xfId="19548"/>
    <cellStyle name="Normal 2 6 2 2 3 3 4" xfId="19549"/>
    <cellStyle name="Normal 2 6 2 2 3 3 5" xfId="19550"/>
    <cellStyle name="Normal 2 6 2 2 3 4" xfId="5330"/>
    <cellStyle name="Normal 2 6 2 2 3 4 2" xfId="19551"/>
    <cellStyle name="Normal 2 6 2 2 3 4 3" xfId="19552"/>
    <cellStyle name="Normal 2 6 2 2 3 5" xfId="19553"/>
    <cellStyle name="Normal 2 6 2 2 3 6" xfId="19554"/>
    <cellStyle name="Normal 2 6 2 2 3 7" xfId="19555"/>
    <cellStyle name="Normal 2 6 2 2 3 8" xfId="33185"/>
    <cellStyle name="Normal 2 6 2 2 4" xfId="2637"/>
    <cellStyle name="Normal 2 6 2 2 4 2" xfId="5331"/>
    <cellStyle name="Normal 2 6 2 2 4 2 2" xfId="19556"/>
    <cellStyle name="Normal 2 6 2 2 4 2 3" xfId="19557"/>
    <cellStyle name="Normal 2 6 2 2 4 2 4" xfId="19558"/>
    <cellStyle name="Normal 2 6 2 2 4 3" xfId="19559"/>
    <cellStyle name="Normal 2 6 2 2 4 4" xfId="19560"/>
    <cellStyle name="Normal 2 6 2 2 4 5" xfId="19561"/>
    <cellStyle name="Normal 2 6 2 2 4 6" xfId="33775"/>
    <cellStyle name="Normal 2 6 2 2 5" xfId="1492"/>
    <cellStyle name="Normal 2 6 2 2 5 2" xfId="5332"/>
    <cellStyle name="Normal 2 6 2 2 5 2 2" xfId="19562"/>
    <cellStyle name="Normal 2 6 2 2 5 2 3" xfId="19563"/>
    <cellStyle name="Normal 2 6 2 2 5 3" xfId="19564"/>
    <cellStyle name="Normal 2 6 2 2 5 4" xfId="19565"/>
    <cellStyle name="Normal 2 6 2 2 5 5" xfId="19566"/>
    <cellStyle name="Normal 2 6 2 2 6" xfId="5333"/>
    <cellStyle name="Normal 2 6 2 2 6 2" xfId="19567"/>
    <cellStyle name="Normal 2 6 2 2 6 3" xfId="19568"/>
    <cellStyle name="Normal 2 6 2 2 7" xfId="19569"/>
    <cellStyle name="Normal 2 6 2 2 8" xfId="19570"/>
    <cellStyle name="Normal 2 6 2 2 9" xfId="19571"/>
    <cellStyle name="Normal 2 6 2 3" xfId="330"/>
    <cellStyle name="Normal 2 6 2 3 2" xfId="1004"/>
    <cellStyle name="Normal 2 6 2 3 2 2" xfId="3416"/>
    <cellStyle name="Normal 2 6 2 3 2 2 2" xfId="5334"/>
    <cellStyle name="Normal 2 6 2 3 2 2 2 2" xfId="19572"/>
    <cellStyle name="Normal 2 6 2 3 2 2 2 3" xfId="19573"/>
    <cellStyle name="Normal 2 6 2 3 2 2 3" xfId="19574"/>
    <cellStyle name="Normal 2 6 2 3 2 2 4" xfId="19575"/>
    <cellStyle name="Normal 2 6 2 3 2 2 5" xfId="19576"/>
    <cellStyle name="Normal 2 6 2 3 2 2 6" xfId="33780"/>
    <cellStyle name="Normal 2 6 2 3 2 3" xfId="2172"/>
    <cellStyle name="Normal 2 6 2 3 2 3 2" xfId="5335"/>
    <cellStyle name="Normal 2 6 2 3 2 3 2 2" xfId="19577"/>
    <cellStyle name="Normal 2 6 2 3 2 3 2 3" xfId="19578"/>
    <cellStyle name="Normal 2 6 2 3 2 3 3" xfId="19579"/>
    <cellStyle name="Normal 2 6 2 3 2 3 4" xfId="19580"/>
    <cellStyle name="Normal 2 6 2 3 2 3 5" xfId="19581"/>
    <cellStyle name="Normal 2 6 2 3 2 4" xfId="5336"/>
    <cellStyle name="Normal 2 6 2 3 2 4 2" xfId="19582"/>
    <cellStyle name="Normal 2 6 2 3 2 4 3" xfId="19583"/>
    <cellStyle name="Normal 2 6 2 3 2 5" xfId="19584"/>
    <cellStyle name="Normal 2 6 2 3 2 6" xfId="19585"/>
    <cellStyle name="Normal 2 6 2 3 2 7" xfId="19586"/>
    <cellStyle name="Normal 2 6 2 3 2 8" xfId="33187"/>
    <cellStyle name="Normal 2 6 2 3 3" xfId="2868"/>
    <cellStyle name="Normal 2 6 2 3 3 2" xfId="5337"/>
    <cellStyle name="Normal 2 6 2 3 3 2 2" xfId="19587"/>
    <cellStyle name="Normal 2 6 2 3 3 2 3" xfId="19588"/>
    <cellStyle name="Normal 2 6 2 3 3 2 4" xfId="19589"/>
    <cellStyle name="Normal 2 6 2 3 3 3" xfId="19590"/>
    <cellStyle name="Normal 2 6 2 3 3 4" xfId="19591"/>
    <cellStyle name="Normal 2 6 2 3 3 5" xfId="19592"/>
    <cellStyle name="Normal 2 6 2 3 3 6" xfId="33779"/>
    <cellStyle name="Normal 2 6 2 3 4" xfId="1724"/>
    <cellStyle name="Normal 2 6 2 3 4 2" xfId="5338"/>
    <cellStyle name="Normal 2 6 2 3 4 2 2" xfId="19593"/>
    <cellStyle name="Normal 2 6 2 3 4 2 3" xfId="19594"/>
    <cellStyle name="Normal 2 6 2 3 4 3" xfId="19595"/>
    <cellStyle name="Normal 2 6 2 3 4 4" xfId="19596"/>
    <cellStyle name="Normal 2 6 2 3 4 5" xfId="19597"/>
    <cellStyle name="Normal 2 6 2 3 5" xfId="5339"/>
    <cellStyle name="Normal 2 6 2 3 5 2" xfId="19598"/>
    <cellStyle name="Normal 2 6 2 3 5 3" xfId="19599"/>
    <cellStyle name="Normal 2 6 2 3 6" xfId="19600"/>
    <cellStyle name="Normal 2 6 2 3 7" xfId="19601"/>
    <cellStyle name="Normal 2 6 2 3 8" xfId="19602"/>
    <cellStyle name="Normal 2 6 2 3 9" xfId="32722"/>
    <cellStyle name="Normal 2 6 2 4" xfId="1005"/>
    <cellStyle name="Normal 2 6 2 4 2" xfId="3087"/>
    <cellStyle name="Normal 2 6 2 4 2 2" xfId="5340"/>
    <cellStyle name="Normal 2 6 2 4 2 2 2" xfId="19603"/>
    <cellStyle name="Normal 2 6 2 4 2 2 3" xfId="19604"/>
    <cellStyle name="Normal 2 6 2 4 2 3" xfId="19605"/>
    <cellStyle name="Normal 2 6 2 4 2 4" xfId="19606"/>
    <cellStyle name="Normal 2 6 2 4 2 5" xfId="19607"/>
    <cellStyle name="Normal 2 6 2 4 2 6" xfId="33781"/>
    <cellStyle name="Normal 2 6 2 4 3" xfId="1923"/>
    <cellStyle name="Normal 2 6 2 4 3 2" xfId="5341"/>
    <cellStyle name="Normal 2 6 2 4 3 2 2" xfId="19608"/>
    <cellStyle name="Normal 2 6 2 4 3 2 3" xfId="19609"/>
    <cellStyle name="Normal 2 6 2 4 3 3" xfId="19610"/>
    <cellStyle name="Normal 2 6 2 4 3 4" xfId="19611"/>
    <cellStyle name="Normal 2 6 2 4 3 5" xfId="19612"/>
    <cellStyle name="Normal 2 6 2 4 4" xfId="5342"/>
    <cellStyle name="Normal 2 6 2 4 4 2" xfId="19613"/>
    <cellStyle name="Normal 2 6 2 4 4 3" xfId="19614"/>
    <cellStyle name="Normal 2 6 2 4 5" xfId="19615"/>
    <cellStyle name="Normal 2 6 2 4 6" xfId="19616"/>
    <cellStyle name="Normal 2 6 2 4 7" xfId="19617"/>
    <cellStyle name="Normal 2 6 2 4 8" xfId="33184"/>
    <cellStyle name="Normal 2 6 2 5" xfId="2540"/>
    <cellStyle name="Normal 2 6 2 5 2" xfId="5343"/>
    <cellStyle name="Normal 2 6 2 5 2 2" xfId="19618"/>
    <cellStyle name="Normal 2 6 2 5 2 3" xfId="19619"/>
    <cellStyle name="Normal 2 6 2 5 2 4" xfId="19620"/>
    <cellStyle name="Normal 2 6 2 5 3" xfId="19621"/>
    <cellStyle name="Normal 2 6 2 5 4" xfId="19622"/>
    <cellStyle name="Normal 2 6 2 5 5" xfId="19623"/>
    <cellStyle name="Normal 2 6 2 5 6" xfId="33774"/>
    <cellStyle name="Normal 2 6 2 6" xfId="1395"/>
    <cellStyle name="Normal 2 6 2 6 2" xfId="5344"/>
    <cellStyle name="Normal 2 6 2 6 2 2" xfId="19624"/>
    <cellStyle name="Normal 2 6 2 6 2 3" xfId="19625"/>
    <cellStyle name="Normal 2 6 2 6 3" xfId="19626"/>
    <cellStyle name="Normal 2 6 2 6 4" xfId="19627"/>
    <cellStyle name="Normal 2 6 2 6 5" xfId="19628"/>
    <cellStyle name="Normal 2 6 2 7" xfId="5345"/>
    <cellStyle name="Normal 2 6 2 7 2" xfId="19629"/>
    <cellStyle name="Normal 2 6 2 7 3" xfId="19630"/>
    <cellStyle name="Normal 2 6 2 8" xfId="19631"/>
    <cellStyle name="Normal 2 6 2 9" xfId="19632"/>
    <cellStyle name="Normal 2 6 3" xfId="331"/>
    <cellStyle name="Normal 2 6 3 10" xfId="32550"/>
    <cellStyle name="Normal 2 6 3 2" xfId="332"/>
    <cellStyle name="Normal 2 6 3 2 2" xfId="1006"/>
    <cellStyle name="Normal 2 6 3 2 2 2" xfId="3417"/>
    <cellStyle name="Normal 2 6 3 2 2 2 2" xfId="5346"/>
    <cellStyle name="Normal 2 6 3 2 2 2 2 2" xfId="19633"/>
    <cellStyle name="Normal 2 6 3 2 2 2 2 3" xfId="19634"/>
    <cellStyle name="Normal 2 6 3 2 2 2 3" xfId="19635"/>
    <cellStyle name="Normal 2 6 3 2 2 2 4" xfId="19636"/>
    <cellStyle name="Normal 2 6 3 2 2 2 5" xfId="19637"/>
    <cellStyle name="Normal 2 6 3 2 2 2 6" xfId="33784"/>
    <cellStyle name="Normal 2 6 3 2 2 3" xfId="2173"/>
    <cellStyle name="Normal 2 6 3 2 2 3 2" xfId="5347"/>
    <cellStyle name="Normal 2 6 3 2 2 3 2 2" xfId="19638"/>
    <cellStyle name="Normal 2 6 3 2 2 3 2 3" xfId="19639"/>
    <cellStyle name="Normal 2 6 3 2 2 3 3" xfId="19640"/>
    <cellStyle name="Normal 2 6 3 2 2 3 4" xfId="19641"/>
    <cellStyle name="Normal 2 6 3 2 2 3 5" xfId="19642"/>
    <cellStyle name="Normal 2 6 3 2 2 4" xfId="5348"/>
    <cellStyle name="Normal 2 6 3 2 2 4 2" xfId="19643"/>
    <cellStyle name="Normal 2 6 3 2 2 4 3" xfId="19644"/>
    <cellStyle name="Normal 2 6 3 2 2 5" xfId="19645"/>
    <cellStyle name="Normal 2 6 3 2 2 6" xfId="19646"/>
    <cellStyle name="Normal 2 6 3 2 2 7" xfId="19647"/>
    <cellStyle name="Normal 2 6 3 2 2 8" xfId="33189"/>
    <cellStyle name="Normal 2 6 3 2 3" xfId="2869"/>
    <cellStyle name="Normal 2 6 3 2 3 2" xfId="5349"/>
    <cellStyle name="Normal 2 6 3 2 3 2 2" xfId="19648"/>
    <cellStyle name="Normal 2 6 3 2 3 2 3" xfId="19649"/>
    <cellStyle name="Normal 2 6 3 2 3 2 4" xfId="19650"/>
    <cellStyle name="Normal 2 6 3 2 3 3" xfId="19651"/>
    <cellStyle name="Normal 2 6 3 2 3 4" xfId="19652"/>
    <cellStyle name="Normal 2 6 3 2 3 5" xfId="19653"/>
    <cellStyle name="Normal 2 6 3 2 3 6" xfId="33783"/>
    <cellStyle name="Normal 2 6 3 2 4" xfId="1725"/>
    <cellStyle name="Normal 2 6 3 2 4 2" xfId="5350"/>
    <cellStyle name="Normal 2 6 3 2 4 2 2" xfId="19654"/>
    <cellStyle name="Normal 2 6 3 2 4 2 3" xfId="19655"/>
    <cellStyle name="Normal 2 6 3 2 4 3" xfId="19656"/>
    <cellStyle name="Normal 2 6 3 2 4 4" xfId="19657"/>
    <cellStyle name="Normal 2 6 3 2 4 5" xfId="19658"/>
    <cellStyle name="Normal 2 6 3 2 5" xfId="5351"/>
    <cellStyle name="Normal 2 6 3 2 5 2" xfId="19659"/>
    <cellStyle name="Normal 2 6 3 2 5 3" xfId="19660"/>
    <cellStyle name="Normal 2 6 3 2 6" xfId="19661"/>
    <cellStyle name="Normal 2 6 3 2 7" xfId="19662"/>
    <cellStyle name="Normal 2 6 3 2 8" xfId="19663"/>
    <cellStyle name="Normal 2 6 3 2 9" xfId="32810"/>
    <cellStyle name="Normal 2 6 3 3" xfId="1007"/>
    <cellStyle name="Normal 2 6 3 3 2" xfId="3185"/>
    <cellStyle name="Normal 2 6 3 3 2 2" xfId="5352"/>
    <cellStyle name="Normal 2 6 3 3 2 2 2" xfId="19664"/>
    <cellStyle name="Normal 2 6 3 3 2 2 3" xfId="19665"/>
    <cellStyle name="Normal 2 6 3 3 2 3" xfId="19666"/>
    <cellStyle name="Normal 2 6 3 3 2 4" xfId="19667"/>
    <cellStyle name="Normal 2 6 3 3 2 5" xfId="19668"/>
    <cellStyle name="Normal 2 6 3 3 2 6" xfId="33785"/>
    <cellStyle name="Normal 2 6 3 3 3" xfId="1999"/>
    <cellStyle name="Normal 2 6 3 3 3 2" xfId="5353"/>
    <cellStyle name="Normal 2 6 3 3 3 2 2" xfId="19669"/>
    <cellStyle name="Normal 2 6 3 3 3 2 3" xfId="19670"/>
    <cellStyle name="Normal 2 6 3 3 3 3" xfId="19671"/>
    <cellStyle name="Normal 2 6 3 3 3 4" xfId="19672"/>
    <cellStyle name="Normal 2 6 3 3 3 5" xfId="19673"/>
    <cellStyle name="Normal 2 6 3 3 4" xfId="5354"/>
    <cellStyle name="Normal 2 6 3 3 4 2" xfId="19674"/>
    <cellStyle name="Normal 2 6 3 3 4 3" xfId="19675"/>
    <cellStyle name="Normal 2 6 3 3 5" xfId="19676"/>
    <cellStyle name="Normal 2 6 3 3 6" xfId="19677"/>
    <cellStyle name="Normal 2 6 3 3 7" xfId="19678"/>
    <cellStyle name="Normal 2 6 3 3 8" xfId="33188"/>
    <cellStyle name="Normal 2 6 3 4" xfId="2638"/>
    <cellStyle name="Normal 2 6 3 4 2" xfId="5355"/>
    <cellStyle name="Normal 2 6 3 4 2 2" xfId="19679"/>
    <cellStyle name="Normal 2 6 3 4 2 3" xfId="19680"/>
    <cellStyle name="Normal 2 6 3 4 2 4" xfId="19681"/>
    <cellStyle name="Normal 2 6 3 4 3" xfId="19682"/>
    <cellStyle name="Normal 2 6 3 4 4" xfId="19683"/>
    <cellStyle name="Normal 2 6 3 4 5" xfId="19684"/>
    <cellStyle name="Normal 2 6 3 4 6" xfId="33782"/>
    <cellStyle name="Normal 2 6 3 5" xfId="1493"/>
    <cellStyle name="Normal 2 6 3 5 2" xfId="5356"/>
    <cellStyle name="Normal 2 6 3 5 2 2" xfId="19685"/>
    <cellStyle name="Normal 2 6 3 5 2 3" xfId="19686"/>
    <cellStyle name="Normal 2 6 3 5 3" xfId="19687"/>
    <cellStyle name="Normal 2 6 3 5 4" xfId="19688"/>
    <cellStyle name="Normal 2 6 3 5 5" xfId="19689"/>
    <cellStyle name="Normal 2 6 3 6" xfId="5357"/>
    <cellStyle name="Normal 2 6 3 6 2" xfId="19690"/>
    <cellStyle name="Normal 2 6 3 6 3" xfId="19691"/>
    <cellStyle name="Normal 2 6 3 7" xfId="19692"/>
    <cellStyle name="Normal 2 6 3 8" xfId="19693"/>
    <cellStyle name="Normal 2 6 3 9" xfId="19694"/>
    <cellStyle name="Normal 2 6 4" xfId="333"/>
    <cellStyle name="Normal 2 6 5" xfId="334"/>
    <cellStyle name="Normal 2 6 5 2" xfId="1008"/>
    <cellStyle name="Normal 2 6 5 2 2" xfId="3418"/>
    <cellStyle name="Normal 2 6 5 2 2 2" xfId="5358"/>
    <cellStyle name="Normal 2 6 5 2 2 2 2" xfId="19695"/>
    <cellStyle name="Normal 2 6 5 2 2 2 3" xfId="19696"/>
    <cellStyle name="Normal 2 6 5 2 2 3" xfId="19697"/>
    <cellStyle name="Normal 2 6 5 2 2 4" xfId="19698"/>
    <cellStyle name="Normal 2 6 5 2 2 5" xfId="19699"/>
    <cellStyle name="Normal 2 6 5 2 2 6" xfId="33787"/>
    <cellStyle name="Normal 2 6 5 2 3" xfId="2174"/>
    <cellStyle name="Normal 2 6 5 2 3 2" xfId="5359"/>
    <cellStyle name="Normal 2 6 5 2 3 2 2" xfId="19700"/>
    <cellStyle name="Normal 2 6 5 2 3 2 3" xfId="19701"/>
    <cellStyle name="Normal 2 6 5 2 3 3" xfId="19702"/>
    <cellStyle name="Normal 2 6 5 2 3 4" xfId="19703"/>
    <cellStyle name="Normal 2 6 5 2 3 5" xfId="19704"/>
    <cellStyle name="Normal 2 6 5 2 4" xfId="5360"/>
    <cellStyle name="Normal 2 6 5 2 4 2" xfId="19705"/>
    <cellStyle name="Normal 2 6 5 2 4 3" xfId="19706"/>
    <cellStyle name="Normal 2 6 5 2 5" xfId="19707"/>
    <cellStyle name="Normal 2 6 5 2 6" xfId="19708"/>
    <cellStyle name="Normal 2 6 5 2 7" xfId="19709"/>
    <cellStyle name="Normal 2 6 5 2 8" xfId="33190"/>
    <cellStyle name="Normal 2 6 5 3" xfId="2870"/>
    <cellStyle name="Normal 2 6 5 3 2" xfId="5361"/>
    <cellStyle name="Normal 2 6 5 3 2 2" xfId="19710"/>
    <cellStyle name="Normal 2 6 5 3 2 3" xfId="19711"/>
    <cellStyle name="Normal 2 6 5 3 2 4" xfId="19712"/>
    <cellStyle name="Normal 2 6 5 3 3" xfId="19713"/>
    <cellStyle name="Normal 2 6 5 3 4" xfId="19714"/>
    <cellStyle name="Normal 2 6 5 3 5" xfId="19715"/>
    <cellStyle name="Normal 2 6 5 3 6" xfId="33786"/>
    <cellStyle name="Normal 2 6 5 4" xfId="1726"/>
    <cellStyle name="Normal 2 6 5 4 2" xfId="5362"/>
    <cellStyle name="Normal 2 6 5 4 2 2" xfId="19716"/>
    <cellStyle name="Normal 2 6 5 4 2 3" xfId="19717"/>
    <cellStyle name="Normal 2 6 5 4 3" xfId="19718"/>
    <cellStyle name="Normal 2 6 5 4 4" xfId="19719"/>
    <cellStyle name="Normal 2 6 5 4 5" xfId="19720"/>
    <cellStyle name="Normal 2 6 5 5" xfId="5363"/>
    <cellStyle name="Normal 2 6 5 5 2" xfId="19721"/>
    <cellStyle name="Normal 2 6 5 5 3" xfId="19722"/>
    <cellStyle name="Normal 2 6 5 6" xfId="19723"/>
    <cellStyle name="Normal 2 6 5 7" xfId="19724"/>
    <cellStyle name="Normal 2 6 5 8" xfId="19725"/>
    <cellStyle name="Normal 2 6 5 9" xfId="32721"/>
    <cellStyle name="Normal 2 6 6" xfId="1009"/>
    <cellStyle name="Normal 2 6 6 2" xfId="3086"/>
    <cellStyle name="Normal 2 6 6 2 2" xfId="5364"/>
    <cellStyle name="Normal 2 6 6 2 2 2" xfId="19726"/>
    <cellStyle name="Normal 2 6 6 2 2 3" xfId="19727"/>
    <cellStyle name="Normal 2 6 6 2 3" xfId="19728"/>
    <cellStyle name="Normal 2 6 6 2 4" xfId="19729"/>
    <cellStyle name="Normal 2 6 6 2 5" xfId="19730"/>
    <cellStyle name="Normal 2 6 6 2 6" xfId="33788"/>
    <cellStyle name="Normal 2 6 6 3" xfId="1922"/>
    <cellStyle name="Normal 2 6 6 3 2" xfId="5365"/>
    <cellStyle name="Normal 2 6 6 3 2 2" xfId="19731"/>
    <cellStyle name="Normal 2 6 6 3 2 3" xfId="19732"/>
    <cellStyle name="Normal 2 6 6 3 3" xfId="19733"/>
    <cellStyle name="Normal 2 6 6 3 4" xfId="19734"/>
    <cellStyle name="Normal 2 6 6 3 5" xfId="19735"/>
    <cellStyle name="Normal 2 6 6 4" xfId="5366"/>
    <cellStyle name="Normal 2 6 6 4 2" xfId="19736"/>
    <cellStyle name="Normal 2 6 6 4 3" xfId="19737"/>
    <cellStyle name="Normal 2 6 6 5" xfId="19738"/>
    <cellStyle name="Normal 2 6 6 6" xfId="19739"/>
    <cellStyle name="Normal 2 6 6 7" xfId="19740"/>
    <cellStyle name="Normal 2 6 6 8" xfId="33183"/>
    <cellStyle name="Normal 2 6 7" xfId="2539"/>
    <cellStyle name="Normal 2 6 7 2" xfId="5367"/>
    <cellStyle name="Normal 2 6 7 2 2" xfId="19741"/>
    <cellStyle name="Normal 2 6 7 2 3" xfId="19742"/>
    <cellStyle name="Normal 2 6 7 2 4" xfId="19743"/>
    <cellStyle name="Normal 2 6 7 3" xfId="19744"/>
    <cellStyle name="Normal 2 6 7 4" xfId="19745"/>
    <cellStyle name="Normal 2 6 7 5" xfId="19746"/>
    <cellStyle name="Normal 2 6 7 6" xfId="33773"/>
    <cellStyle name="Normal 2 6 8" xfId="1394"/>
    <cellStyle name="Normal 2 6 8 2" xfId="5368"/>
    <cellStyle name="Normal 2 6 8 2 2" xfId="19747"/>
    <cellStyle name="Normal 2 6 8 2 3" xfId="19748"/>
    <cellStyle name="Normal 2 6 8 3" xfId="19749"/>
    <cellStyle name="Normal 2 6 8 4" xfId="19750"/>
    <cellStyle name="Normal 2 6 8 5" xfId="19751"/>
    <cellStyle name="Normal 2 6 9" xfId="5369"/>
    <cellStyle name="Normal 2 6 9 2" xfId="19752"/>
    <cellStyle name="Normal 2 6 9 3" xfId="19753"/>
    <cellStyle name="Normal 2 7" xfId="335"/>
    <cellStyle name="Normal 2 7 10" xfId="19754"/>
    <cellStyle name="Normal 2 7 11" xfId="19755"/>
    <cellStyle name="Normal 2 7 12" xfId="19756"/>
    <cellStyle name="Normal 2 7 13" xfId="32551"/>
    <cellStyle name="Normal 2 7 2" xfId="336"/>
    <cellStyle name="Normal 2 7 2 10" xfId="19757"/>
    <cellStyle name="Normal 2 7 2 11" xfId="32552"/>
    <cellStyle name="Normal 2 7 2 2" xfId="337"/>
    <cellStyle name="Normal 2 7 2 2 10" xfId="32553"/>
    <cellStyle name="Normal 2 7 2 2 2" xfId="338"/>
    <cellStyle name="Normal 2 7 2 2 2 2" xfId="1010"/>
    <cellStyle name="Normal 2 7 2 2 2 2 2" xfId="3419"/>
    <cellStyle name="Normal 2 7 2 2 2 2 2 2" xfId="5370"/>
    <cellStyle name="Normal 2 7 2 2 2 2 2 2 2" xfId="19758"/>
    <cellStyle name="Normal 2 7 2 2 2 2 2 2 3" xfId="19759"/>
    <cellStyle name="Normal 2 7 2 2 2 2 2 3" xfId="19760"/>
    <cellStyle name="Normal 2 7 2 2 2 2 2 4" xfId="19761"/>
    <cellStyle name="Normal 2 7 2 2 2 2 2 5" xfId="19762"/>
    <cellStyle name="Normal 2 7 2 2 2 2 2 6" xfId="33793"/>
    <cellStyle name="Normal 2 7 2 2 2 2 3" xfId="2175"/>
    <cellStyle name="Normal 2 7 2 2 2 2 3 2" xfId="5371"/>
    <cellStyle name="Normal 2 7 2 2 2 2 3 2 2" xfId="19763"/>
    <cellStyle name="Normal 2 7 2 2 2 2 3 2 3" xfId="19764"/>
    <cellStyle name="Normal 2 7 2 2 2 2 3 3" xfId="19765"/>
    <cellStyle name="Normal 2 7 2 2 2 2 3 4" xfId="19766"/>
    <cellStyle name="Normal 2 7 2 2 2 2 3 5" xfId="19767"/>
    <cellStyle name="Normal 2 7 2 2 2 2 4" xfId="5372"/>
    <cellStyle name="Normal 2 7 2 2 2 2 4 2" xfId="19768"/>
    <cellStyle name="Normal 2 7 2 2 2 2 4 3" xfId="19769"/>
    <cellStyle name="Normal 2 7 2 2 2 2 5" xfId="19770"/>
    <cellStyle name="Normal 2 7 2 2 2 2 6" xfId="19771"/>
    <cellStyle name="Normal 2 7 2 2 2 2 7" xfId="19772"/>
    <cellStyle name="Normal 2 7 2 2 2 2 8" xfId="33194"/>
    <cellStyle name="Normal 2 7 2 2 2 3" xfId="2871"/>
    <cellStyle name="Normal 2 7 2 2 2 3 2" xfId="5373"/>
    <cellStyle name="Normal 2 7 2 2 2 3 2 2" xfId="19773"/>
    <cellStyle name="Normal 2 7 2 2 2 3 2 3" xfId="19774"/>
    <cellStyle name="Normal 2 7 2 2 2 3 2 4" xfId="19775"/>
    <cellStyle name="Normal 2 7 2 2 2 3 3" xfId="19776"/>
    <cellStyle name="Normal 2 7 2 2 2 3 4" xfId="19777"/>
    <cellStyle name="Normal 2 7 2 2 2 3 5" xfId="19778"/>
    <cellStyle name="Normal 2 7 2 2 2 3 6" xfId="33792"/>
    <cellStyle name="Normal 2 7 2 2 2 4" xfId="1727"/>
    <cellStyle name="Normal 2 7 2 2 2 4 2" xfId="5374"/>
    <cellStyle name="Normal 2 7 2 2 2 4 2 2" xfId="19779"/>
    <cellStyle name="Normal 2 7 2 2 2 4 2 3" xfId="19780"/>
    <cellStyle name="Normal 2 7 2 2 2 4 3" xfId="19781"/>
    <cellStyle name="Normal 2 7 2 2 2 4 4" xfId="19782"/>
    <cellStyle name="Normal 2 7 2 2 2 4 5" xfId="19783"/>
    <cellStyle name="Normal 2 7 2 2 2 5" xfId="5375"/>
    <cellStyle name="Normal 2 7 2 2 2 5 2" xfId="19784"/>
    <cellStyle name="Normal 2 7 2 2 2 5 3" xfId="19785"/>
    <cellStyle name="Normal 2 7 2 2 2 6" xfId="19786"/>
    <cellStyle name="Normal 2 7 2 2 2 7" xfId="19787"/>
    <cellStyle name="Normal 2 7 2 2 2 8" xfId="19788"/>
    <cellStyle name="Normal 2 7 2 2 2 9" xfId="32811"/>
    <cellStyle name="Normal 2 7 2 2 3" xfId="1011"/>
    <cellStyle name="Normal 2 7 2 2 3 2" xfId="3186"/>
    <cellStyle name="Normal 2 7 2 2 3 2 2" xfId="5376"/>
    <cellStyle name="Normal 2 7 2 2 3 2 2 2" xfId="19789"/>
    <cellStyle name="Normal 2 7 2 2 3 2 2 3" xfId="19790"/>
    <cellStyle name="Normal 2 7 2 2 3 2 3" xfId="19791"/>
    <cellStyle name="Normal 2 7 2 2 3 2 4" xfId="19792"/>
    <cellStyle name="Normal 2 7 2 2 3 2 5" xfId="19793"/>
    <cellStyle name="Normal 2 7 2 2 3 2 6" xfId="33794"/>
    <cellStyle name="Normal 2 7 2 2 3 3" xfId="2000"/>
    <cellStyle name="Normal 2 7 2 2 3 3 2" xfId="5377"/>
    <cellStyle name="Normal 2 7 2 2 3 3 2 2" xfId="19794"/>
    <cellStyle name="Normal 2 7 2 2 3 3 2 3" xfId="19795"/>
    <cellStyle name="Normal 2 7 2 2 3 3 3" xfId="19796"/>
    <cellStyle name="Normal 2 7 2 2 3 3 4" xfId="19797"/>
    <cellStyle name="Normal 2 7 2 2 3 3 5" xfId="19798"/>
    <cellStyle name="Normal 2 7 2 2 3 4" xfId="5378"/>
    <cellStyle name="Normal 2 7 2 2 3 4 2" xfId="19799"/>
    <cellStyle name="Normal 2 7 2 2 3 4 3" xfId="19800"/>
    <cellStyle name="Normal 2 7 2 2 3 5" xfId="19801"/>
    <cellStyle name="Normal 2 7 2 2 3 6" xfId="19802"/>
    <cellStyle name="Normal 2 7 2 2 3 7" xfId="19803"/>
    <cellStyle name="Normal 2 7 2 2 3 8" xfId="33193"/>
    <cellStyle name="Normal 2 7 2 2 4" xfId="2639"/>
    <cellStyle name="Normal 2 7 2 2 4 2" xfId="5379"/>
    <cellStyle name="Normal 2 7 2 2 4 2 2" xfId="19804"/>
    <cellStyle name="Normal 2 7 2 2 4 2 3" xfId="19805"/>
    <cellStyle name="Normal 2 7 2 2 4 2 4" xfId="19806"/>
    <cellStyle name="Normal 2 7 2 2 4 3" xfId="19807"/>
    <cellStyle name="Normal 2 7 2 2 4 4" xfId="19808"/>
    <cellStyle name="Normal 2 7 2 2 4 5" xfId="19809"/>
    <cellStyle name="Normal 2 7 2 2 4 6" xfId="33791"/>
    <cellStyle name="Normal 2 7 2 2 5" xfId="1494"/>
    <cellStyle name="Normal 2 7 2 2 5 2" xfId="5380"/>
    <cellStyle name="Normal 2 7 2 2 5 2 2" xfId="19810"/>
    <cellStyle name="Normal 2 7 2 2 5 2 3" xfId="19811"/>
    <cellStyle name="Normal 2 7 2 2 5 3" xfId="19812"/>
    <cellStyle name="Normal 2 7 2 2 5 4" xfId="19813"/>
    <cellStyle name="Normal 2 7 2 2 5 5" xfId="19814"/>
    <cellStyle name="Normal 2 7 2 2 6" xfId="5381"/>
    <cellStyle name="Normal 2 7 2 2 6 2" xfId="19815"/>
    <cellStyle name="Normal 2 7 2 2 6 3" xfId="19816"/>
    <cellStyle name="Normal 2 7 2 2 7" xfId="19817"/>
    <cellStyle name="Normal 2 7 2 2 8" xfId="19818"/>
    <cellStyle name="Normal 2 7 2 2 9" xfId="19819"/>
    <cellStyle name="Normal 2 7 2 3" xfId="339"/>
    <cellStyle name="Normal 2 7 2 3 2" xfId="1012"/>
    <cellStyle name="Normal 2 7 2 3 2 2" xfId="3420"/>
    <cellStyle name="Normal 2 7 2 3 2 2 2" xfId="5382"/>
    <cellStyle name="Normal 2 7 2 3 2 2 2 2" xfId="19820"/>
    <cellStyle name="Normal 2 7 2 3 2 2 2 3" xfId="19821"/>
    <cellStyle name="Normal 2 7 2 3 2 2 3" xfId="19822"/>
    <cellStyle name="Normal 2 7 2 3 2 2 4" xfId="19823"/>
    <cellStyle name="Normal 2 7 2 3 2 2 5" xfId="19824"/>
    <cellStyle name="Normal 2 7 2 3 2 2 6" xfId="33796"/>
    <cellStyle name="Normal 2 7 2 3 2 3" xfId="2176"/>
    <cellStyle name="Normal 2 7 2 3 2 3 2" xfId="5383"/>
    <cellStyle name="Normal 2 7 2 3 2 3 2 2" xfId="19825"/>
    <cellStyle name="Normal 2 7 2 3 2 3 2 3" xfId="19826"/>
    <cellStyle name="Normal 2 7 2 3 2 3 3" xfId="19827"/>
    <cellStyle name="Normal 2 7 2 3 2 3 4" xfId="19828"/>
    <cellStyle name="Normal 2 7 2 3 2 3 5" xfId="19829"/>
    <cellStyle name="Normal 2 7 2 3 2 4" xfId="5384"/>
    <cellStyle name="Normal 2 7 2 3 2 4 2" xfId="19830"/>
    <cellStyle name="Normal 2 7 2 3 2 4 3" xfId="19831"/>
    <cellStyle name="Normal 2 7 2 3 2 5" xfId="19832"/>
    <cellStyle name="Normal 2 7 2 3 2 6" xfId="19833"/>
    <cellStyle name="Normal 2 7 2 3 2 7" xfId="19834"/>
    <cellStyle name="Normal 2 7 2 3 2 8" xfId="33195"/>
    <cellStyle name="Normal 2 7 2 3 3" xfId="2872"/>
    <cellStyle name="Normal 2 7 2 3 3 2" xfId="5385"/>
    <cellStyle name="Normal 2 7 2 3 3 2 2" xfId="19835"/>
    <cellStyle name="Normal 2 7 2 3 3 2 3" xfId="19836"/>
    <cellStyle name="Normal 2 7 2 3 3 2 4" xfId="19837"/>
    <cellStyle name="Normal 2 7 2 3 3 3" xfId="19838"/>
    <cellStyle name="Normal 2 7 2 3 3 4" xfId="19839"/>
    <cellStyle name="Normal 2 7 2 3 3 5" xfId="19840"/>
    <cellStyle name="Normal 2 7 2 3 3 6" xfId="33795"/>
    <cellStyle name="Normal 2 7 2 3 4" xfId="1728"/>
    <cellStyle name="Normal 2 7 2 3 4 2" xfId="5386"/>
    <cellStyle name="Normal 2 7 2 3 4 2 2" xfId="19841"/>
    <cellStyle name="Normal 2 7 2 3 4 2 3" xfId="19842"/>
    <cellStyle name="Normal 2 7 2 3 4 3" xfId="19843"/>
    <cellStyle name="Normal 2 7 2 3 4 4" xfId="19844"/>
    <cellStyle name="Normal 2 7 2 3 4 5" xfId="19845"/>
    <cellStyle name="Normal 2 7 2 3 5" xfId="5387"/>
    <cellStyle name="Normal 2 7 2 3 5 2" xfId="19846"/>
    <cellStyle name="Normal 2 7 2 3 5 3" xfId="19847"/>
    <cellStyle name="Normal 2 7 2 3 6" xfId="19848"/>
    <cellStyle name="Normal 2 7 2 3 7" xfId="19849"/>
    <cellStyle name="Normal 2 7 2 3 8" xfId="19850"/>
    <cellStyle name="Normal 2 7 2 3 9" xfId="32724"/>
    <cellStyle name="Normal 2 7 2 4" xfId="1013"/>
    <cellStyle name="Normal 2 7 2 4 2" xfId="3089"/>
    <cellStyle name="Normal 2 7 2 4 2 2" xfId="5388"/>
    <cellStyle name="Normal 2 7 2 4 2 2 2" xfId="19851"/>
    <cellStyle name="Normal 2 7 2 4 2 2 3" xfId="19852"/>
    <cellStyle name="Normal 2 7 2 4 2 3" xfId="19853"/>
    <cellStyle name="Normal 2 7 2 4 2 4" xfId="19854"/>
    <cellStyle name="Normal 2 7 2 4 2 5" xfId="19855"/>
    <cellStyle name="Normal 2 7 2 4 2 6" xfId="33797"/>
    <cellStyle name="Normal 2 7 2 4 3" xfId="1925"/>
    <cellStyle name="Normal 2 7 2 4 3 2" xfId="5389"/>
    <cellStyle name="Normal 2 7 2 4 3 2 2" xfId="19856"/>
    <cellStyle name="Normal 2 7 2 4 3 2 3" xfId="19857"/>
    <cellStyle name="Normal 2 7 2 4 3 3" xfId="19858"/>
    <cellStyle name="Normal 2 7 2 4 3 4" xfId="19859"/>
    <cellStyle name="Normal 2 7 2 4 3 5" xfId="19860"/>
    <cellStyle name="Normal 2 7 2 4 4" xfId="5390"/>
    <cellStyle name="Normal 2 7 2 4 4 2" xfId="19861"/>
    <cellStyle name="Normal 2 7 2 4 4 3" xfId="19862"/>
    <cellStyle name="Normal 2 7 2 4 5" xfId="19863"/>
    <cellStyle name="Normal 2 7 2 4 6" xfId="19864"/>
    <cellStyle name="Normal 2 7 2 4 7" xfId="19865"/>
    <cellStyle name="Normal 2 7 2 4 8" xfId="33192"/>
    <cellStyle name="Normal 2 7 2 5" xfId="2542"/>
    <cellStyle name="Normal 2 7 2 5 2" xfId="5391"/>
    <cellStyle name="Normal 2 7 2 5 2 2" xfId="19866"/>
    <cellStyle name="Normal 2 7 2 5 2 3" xfId="19867"/>
    <cellStyle name="Normal 2 7 2 5 2 4" xfId="19868"/>
    <cellStyle name="Normal 2 7 2 5 3" xfId="19869"/>
    <cellStyle name="Normal 2 7 2 5 4" xfId="19870"/>
    <cellStyle name="Normal 2 7 2 5 5" xfId="19871"/>
    <cellStyle name="Normal 2 7 2 5 6" xfId="33790"/>
    <cellStyle name="Normal 2 7 2 6" xfId="1397"/>
    <cellStyle name="Normal 2 7 2 6 2" xfId="5392"/>
    <cellStyle name="Normal 2 7 2 6 2 2" xfId="19872"/>
    <cellStyle name="Normal 2 7 2 6 2 3" xfId="19873"/>
    <cellStyle name="Normal 2 7 2 6 3" xfId="19874"/>
    <cellStyle name="Normal 2 7 2 6 4" xfId="19875"/>
    <cellStyle name="Normal 2 7 2 6 5" xfId="19876"/>
    <cellStyle name="Normal 2 7 2 7" xfId="5393"/>
    <cellStyle name="Normal 2 7 2 7 2" xfId="19877"/>
    <cellStyle name="Normal 2 7 2 7 3" xfId="19878"/>
    <cellStyle name="Normal 2 7 2 8" xfId="19879"/>
    <cellStyle name="Normal 2 7 2 9" xfId="19880"/>
    <cellStyle name="Normal 2 7 3" xfId="340"/>
    <cellStyle name="Normal 2 7 3 10" xfId="32554"/>
    <cellStyle name="Normal 2 7 3 2" xfId="341"/>
    <cellStyle name="Normal 2 7 3 2 2" xfId="1014"/>
    <cellStyle name="Normal 2 7 3 2 2 2" xfId="3421"/>
    <cellStyle name="Normal 2 7 3 2 2 2 2" xfId="5394"/>
    <cellStyle name="Normal 2 7 3 2 2 2 2 2" xfId="19881"/>
    <cellStyle name="Normal 2 7 3 2 2 2 2 3" xfId="19882"/>
    <cellStyle name="Normal 2 7 3 2 2 2 3" xfId="19883"/>
    <cellStyle name="Normal 2 7 3 2 2 2 4" xfId="19884"/>
    <cellStyle name="Normal 2 7 3 2 2 2 5" xfId="19885"/>
    <cellStyle name="Normal 2 7 3 2 2 2 6" xfId="33800"/>
    <cellStyle name="Normal 2 7 3 2 2 3" xfId="2177"/>
    <cellStyle name="Normal 2 7 3 2 2 3 2" xfId="5395"/>
    <cellStyle name="Normal 2 7 3 2 2 3 2 2" xfId="19886"/>
    <cellStyle name="Normal 2 7 3 2 2 3 2 3" xfId="19887"/>
    <cellStyle name="Normal 2 7 3 2 2 3 3" xfId="19888"/>
    <cellStyle name="Normal 2 7 3 2 2 3 4" xfId="19889"/>
    <cellStyle name="Normal 2 7 3 2 2 3 5" xfId="19890"/>
    <cellStyle name="Normal 2 7 3 2 2 4" xfId="5396"/>
    <cellStyle name="Normal 2 7 3 2 2 4 2" xfId="19891"/>
    <cellStyle name="Normal 2 7 3 2 2 4 3" xfId="19892"/>
    <cellStyle name="Normal 2 7 3 2 2 5" xfId="19893"/>
    <cellStyle name="Normal 2 7 3 2 2 6" xfId="19894"/>
    <cellStyle name="Normal 2 7 3 2 2 7" xfId="19895"/>
    <cellStyle name="Normal 2 7 3 2 2 8" xfId="33197"/>
    <cellStyle name="Normal 2 7 3 2 3" xfId="2873"/>
    <cellStyle name="Normal 2 7 3 2 3 2" xfId="5397"/>
    <cellStyle name="Normal 2 7 3 2 3 2 2" xfId="19896"/>
    <cellStyle name="Normal 2 7 3 2 3 2 3" xfId="19897"/>
    <cellStyle name="Normal 2 7 3 2 3 2 4" xfId="19898"/>
    <cellStyle name="Normal 2 7 3 2 3 3" xfId="19899"/>
    <cellStyle name="Normal 2 7 3 2 3 4" xfId="19900"/>
    <cellStyle name="Normal 2 7 3 2 3 5" xfId="19901"/>
    <cellStyle name="Normal 2 7 3 2 3 6" xfId="33799"/>
    <cellStyle name="Normal 2 7 3 2 4" xfId="1729"/>
    <cellStyle name="Normal 2 7 3 2 4 2" xfId="5398"/>
    <cellStyle name="Normal 2 7 3 2 4 2 2" xfId="19902"/>
    <cellStyle name="Normal 2 7 3 2 4 2 3" xfId="19903"/>
    <cellStyle name="Normal 2 7 3 2 4 3" xfId="19904"/>
    <cellStyle name="Normal 2 7 3 2 4 4" xfId="19905"/>
    <cellStyle name="Normal 2 7 3 2 4 5" xfId="19906"/>
    <cellStyle name="Normal 2 7 3 2 5" xfId="5399"/>
    <cellStyle name="Normal 2 7 3 2 5 2" xfId="19907"/>
    <cellStyle name="Normal 2 7 3 2 5 3" xfId="19908"/>
    <cellStyle name="Normal 2 7 3 2 6" xfId="19909"/>
    <cellStyle name="Normal 2 7 3 2 7" xfId="19910"/>
    <cellStyle name="Normal 2 7 3 2 8" xfId="19911"/>
    <cellStyle name="Normal 2 7 3 2 9" xfId="32812"/>
    <cellStyle name="Normal 2 7 3 3" xfId="1015"/>
    <cellStyle name="Normal 2 7 3 3 2" xfId="3187"/>
    <cellStyle name="Normal 2 7 3 3 2 2" xfId="5400"/>
    <cellStyle name="Normal 2 7 3 3 2 2 2" xfId="19912"/>
    <cellStyle name="Normal 2 7 3 3 2 2 3" xfId="19913"/>
    <cellStyle name="Normal 2 7 3 3 2 3" xfId="19914"/>
    <cellStyle name="Normal 2 7 3 3 2 4" xfId="19915"/>
    <cellStyle name="Normal 2 7 3 3 2 5" xfId="19916"/>
    <cellStyle name="Normal 2 7 3 3 2 6" xfId="33801"/>
    <cellStyle name="Normal 2 7 3 3 3" xfId="2001"/>
    <cellStyle name="Normal 2 7 3 3 3 2" xfId="5401"/>
    <cellStyle name="Normal 2 7 3 3 3 2 2" xfId="19917"/>
    <cellStyle name="Normal 2 7 3 3 3 2 3" xfId="19918"/>
    <cellStyle name="Normal 2 7 3 3 3 3" xfId="19919"/>
    <cellStyle name="Normal 2 7 3 3 3 4" xfId="19920"/>
    <cellStyle name="Normal 2 7 3 3 3 5" xfId="19921"/>
    <cellStyle name="Normal 2 7 3 3 4" xfId="5402"/>
    <cellStyle name="Normal 2 7 3 3 4 2" xfId="19922"/>
    <cellStyle name="Normal 2 7 3 3 4 3" xfId="19923"/>
    <cellStyle name="Normal 2 7 3 3 5" xfId="19924"/>
    <cellStyle name="Normal 2 7 3 3 6" xfId="19925"/>
    <cellStyle name="Normal 2 7 3 3 7" xfId="19926"/>
    <cellStyle name="Normal 2 7 3 3 8" xfId="33196"/>
    <cellStyle name="Normal 2 7 3 4" xfId="2640"/>
    <cellStyle name="Normal 2 7 3 4 2" xfId="5403"/>
    <cellStyle name="Normal 2 7 3 4 2 2" xfId="19927"/>
    <cellStyle name="Normal 2 7 3 4 2 3" xfId="19928"/>
    <cellStyle name="Normal 2 7 3 4 2 4" xfId="19929"/>
    <cellStyle name="Normal 2 7 3 4 3" xfId="19930"/>
    <cellStyle name="Normal 2 7 3 4 4" xfId="19931"/>
    <cellStyle name="Normal 2 7 3 4 5" xfId="19932"/>
    <cellStyle name="Normal 2 7 3 4 6" xfId="33798"/>
    <cellStyle name="Normal 2 7 3 5" xfId="1495"/>
    <cellStyle name="Normal 2 7 3 5 2" xfId="5404"/>
    <cellStyle name="Normal 2 7 3 5 2 2" xfId="19933"/>
    <cellStyle name="Normal 2 7 3 5 2 3" xfId="19934"/>
    <cellStyle name="Normal 2 7 3 5 3" xfId="19935"/>
    <cellStyle name="Normal 2 7 3 5 4" xfId="19936"/>
    <cellStyle name="Normal 2 7 3 5 5" xfId="19937"/>
    <cellStyle name="Normal 2 7 3 6" xfId="5405"/>
    <cellStyle name="Normal 2 7 3 6 2" xfId="19938"/>
    <cellStyle name="Normal 2 7 3 6 3" xfId="19939"/>
    <cellStyle name="Normal 2 7 3 7" xfId="19940"/>
    <cellStyle name="Normal 2 7 3 8" xfId="19941"/>
    <cellStyle name="Normal 2 7 3 9" xfId="19942"/>
    <cellStyle name="Normal 2 7 4" xfId="342"/>
    <cellStyle name="Normal 2 7 4 2" xfId="1016"/>
    <cellStyle name="Normal 2 7 4 2 2" xfId="3269"/>
    <cellStyle name="Normal 2 7 4 2 2 2" xfId="5406"/>
    <cellStyle name="Normal 2 7 4 2 2 2 2" xfId="19943"/>
    <cellStyle name="Normal 2 7 4 2 2 2 3" xfId="19944"/>
    <cellStyle name="Normal 2 7 4 2 2 3" xfId="19945"/>
    <cellStyle name="Normal 2 7 4 2 2 4" xfId="19946"/>
    <cellStyle name="Normal 2 7 4 2 2 5" xfId="19947"/>
    <cellStyle name="Normal 2 7 4 2 2 6" xfId="33803"/>
    <cellStyle name="Normal 2 7 4 2 3" xfId="2073"/>
    <cellStyle name="Normal 2 7 4 2 3 2" xfId="5407"/>
    <cellStyle name="Normal 2 7 4 2 3 2 2" xfId="19948"/>
    <cellStyle name="Normal 2 7 4 2 3 2 3" xfId="19949"/>
    <cellStyle name="Normal 2 7 4 2 3 3" xfId="19950"/>
    <cellStyle name="Normal 2 7 4 2 3 4" xfId="19951"/>
    <cellStyle name="Normal 2 7 4 2 3 5" xfId="19952"/>
    <cellStyle name="Normal 2 7 4 2 4" xfId="5408"/>
    <cellStyle name="Normal 2 7 4 2 4 2" xfId="19953"/>
    <cellStyle name="Normal 2 7 4 2 4 3" xfId="19954"/>
    <cellStyle name="Normal 2 7 4 2 5" xfId="19955"/>
    <cellStyle name="Normal 2 7 4 2 6" xfId="19956"/>
    <cellStyle name="Normal 2 7 4 2 7" xfId="19957"/>
    <cellStyle name="Normal 2 7 4 2 8" xfId="33198"/>
    <cellStyle name="Normal 2 7 4 3" xfId="2722"/>
    <cellStyle name="Normal 2 7 4 3 2" xfId="5409"/>
    <cellStyle name="Normal 2 7 4 3 2 2" xfId="19958"/>
    <cellStyle name="Normal 2 7 4 3 2 3" xfId="19959"/>
    <cellStyle name="Normal 2 7 4 3 2 4" xfId="19960"/>
    <cellStyle name="Normal 2 7 4 3 3" xfId="19961"/>
    <cellStyle name="Normal 2 7 4 3 4" xfId="19962"/>
    <cellStyle name="Normal 2 7 4 3 5" xfId="19963"/>
    <cellStyle name="Normal 2 7 4 3 6" xfId="33802"/>
    <cellStyle name="Normal 2 7 4 4" xfId="1577"/>
    <cellStyle name="Normal 2 7 4 4 2" xfId="5410"/>
    <cellStyle name="Normal 2 7 4 4 2 2" xfId="19964"/>
    <cellStyle name="Normal 2 7 4 4 2 3" xfId="19965"/>
    <cellStyle name="Normal 2 7 4 4 3" xfId="19966"/>
    <cellStyle name="Normal 2 7 4 4 4" xfId="19967"/>
    <cellStyle name="Normal 2 7 4 4 5" xfId="19968"/>
    <cellStyle name="Normal 2 7 4 5" xfId="5411"/>
    <cellStyle name="Normal 2 7 4 5 2" xfId="19969"/>
    <cellStyle name="Normal 2 7 4 5 3" xfId="19970"/>
    <cellStyle name="Normal 2 7 4 6" xfId="19971"/>
    <cellStyle name="Normal 2 7 4 7" xfId="19972"/>
    <cellStyle name="Normal 2 7 4 8" xfId="19973"/>
    <cellStyle name="Normal 2 7 4 9" xfId="32894"/>
    <cellStyle name="Normal 2 7 5" xfId="343"/>
    <cellStyle name="Normal 2 7 5 2" xfId="1017"/>
    <cellStyle name="Normal 2 7 5 2 2" xfId="3422"/>
    <cellStyle name="Normal 2 7 5 2 2 2" xfId="5412"/>
    <cellStyle name="Normal 2 7 5 2 2 2 2" xfId="19974"/>
    <cellStyle name="Normal 2 7 5 2 2 2 3" xfId="19975"/>
    <cellStyle name="Normal 2 7 5 2 2 3" xfId="19976"/>
    <cellStyle name="Normal 2 7 5 2 2 4" xfId="19977"/>
    <cellStyle name="Normal 2 7 5 2 2 5" xfId="19978"/>
    <cellStyle name="Normal 2 7 5 2 2 6" xfId="33805"/>
    <cellStyle name="Normal 2 7 5 2 3" xfId="2178"/>
    <cellStyle name="Normal 2 7 5 2 3 2" xfId="5413"/>
    <cellStyle name="Normal 2 7 5 2 3 2 2" xfId="19979"/>
    <cellStyle name="Normal 2 7 5 2 3 2 3" xfId="19980"/>
    <cellStyle name="Normal 2 7 5 2 3 3" xfId="19981"/>
    <cellStyle name="Normal 2 7 5 2 3 4" xfId="19982"/>
    <cellStyle name="Normal 2 7 5 2 3 5" xfId="19983"/>
    <cellStyle name="Normal 2 7 5 2 4" xfId="5414"/>
    <cellStyle name="Normal 2 7 5 2 4 2" xfId="19984"/>
    <cellStyle name="Normal 2 7 5 2 4 3" xfId="19985"/>
    <cellStyle name="Normal 2 7 5 2 5" xfId="19986"/>
    <cellStyle name="Normal 2 7 5 2 6" xfId="19987"/>
    <cellStyle name="Normal 2 7 5 2 7" xfId="19988"/>
    <cellStyle name="Normal 2 7 5 2 8" xfId="33199"/>
    <cellStyle name="Normal 2 7 5 3" xfId="2874"/>
    <cellStyle name="Normal 2 7 5 3 2" xfId="5415"/>
    <cellStyle name="Normal 2 7 5 3 2 2" xfId="19989"/>
    <cellStyle name="Normal 2 7 5 3 2 3" xfId="19990"/>
    <cellStyle name="Normal 2 7 5 3 2 4" xfId="19991"/>
    <cellStyle name="Normal 2 7 5 3 3" xfId="19992"/>
    <cellStyle name="Normal 2 7 5 3 4" xfId="19993"/>
    <cellStyle name="Normal 2 7 5 3 5" xfId="19994"/>
    <cellStyle name="Normal 2 7 5 3 6" xfId="33804"/>
    <cellStyle name="Normal 2 7 5 4" xfId="1730"/>
    <cellStyle name="Normal 2 7 5 4 2" xfId="5416"/>
    <cellStyle name="Normal 2 7 5 4 2 2" xfId="19995"/>
    <cellStyle name="Normal 2 7 5 4 2 3" xfId="19996"/>
    <cellStyle name="Normal 2 7 5 4 3" xfId="19997"/>
    <cellStyle name="Normal 2 7 5 4 4" xfId="19998"/>
    <cellStyle name="Normal 2 7 5 4 5" xfId="19999"/>
    <cellStyle name="Normal 2 7 5 5" xfId="5417"/>
    <cellStyle name="Normal 2 7 5 5 2" xfId="20000"/>
    <cellStyle name="Normal 2 7 5 5 3" xfId="20001"/>
    <cellStyle name="Normal 2 7 5 6" xfId="20002"/>
    <cellStyle name="Normal 2 7 5 7" xfId="20003"/>
    <cellStyle name="Normal 2 7 5 8" xfId="20004"/>
    <cellStyle name="Normal 2 7 5 9" xfId="32723"/>
    <cellStyle name="Normal 2 7 6" xfId="1018"/>
    <cellStyle name="Normal 2 7 6 2" xfId="3088"/>
    <cellStyle name="Normal 2 7 6 2 2" xfId="5418"/>
    <cellStyle name="Normal 2 7 6 2 2 2" xfId="20005"/>
    <cellStyle name="Normal 2 7 6 2 2 3" xfId="20006"/>
    <cellStyle name="Normal 2 7 6 2 3" xfId="20007"/>
    <cellStyle name="Normal 2 7 6 2 4" xfId="20008"/>
    <cellStyle name="Normal 2 7 6 2 5" xfId="20009"/>
    <cellStyle name="Normal 2 7 6 2 6" xfId="33806"/>
    <cellStyle name="Normal 2 7 6 3" xfId="1924"/>
    <cellStyle name="Normal 2 7 6 3 2" xfId="5419"/>
    <cellStyle name="Normal 2 7 6 3 2 2" xfId="20010"/>
    <cellStyle name="Normal 2 7 6 3 2 3" xfId="20011"/>
    <cellStyle name="Normal 2 7 6 3 3" xfId="20012"/>
    <cellStyle name="Normal 2 7 6 3 4" xfId="20013"/>
    <cellStyle name="Normal 2 7 6 3 5" xfId="20014"/>
    <cellStyle name="Normal 2 7 6 4" xfId="5420"/>
    <cellStyle name="Normal 2 7 6 4 2" xfId="20015"/>
    <cellStyle name="Normal 2 7 6 4 3" xfId="20016"/>
    <cellStyle name="Normal 2 7 6 5" xfId="20017"/>
    <cellStyle name="Normal 2 7 6 6" xfId="20018"/>
    <cellStyle name="Normal 2 7 6 7" xfId="20019"/>
    <cellStyle name="Normal 2 7 6 8" xfId="33191"/>
    <cellStyle name="Normal 2 7 7" xfId="2541"/>
    <cellStyle name="Normal 2 7 7 2" xfId="5421"/>
    <cellStyle name="Normal 2 7 7 2 2" xfId="20020"/>
    <cellStyle name="Normal 2 7 7 2 3" xfId="20021"/>
    <cellStyle name="Normal 2 7 7 2 4" xfId="20022"/>
    <cellStyle name="Normal 2 7 7 3" xfId="20023"/>
    <cellStyle name="Normal 2 7 7 4" xfId="20024"/>
    <cellStyle name="Normal 2 7 7 5" xfId="20025"/>
    <cellStyle name="Normal 2 7 7 6" xfId="33789"/>
    <cellStyle name="Normal 2 7 8" xfId="1396"/>
    <cellStyle name="Normal 2 7 8 2" xfId="5422"/>
    <cellStyle name="Normal 2 7 8 2 2" xfId="20026"/>
    <cellStyle name="Normal 2 7 8 2 3" xfId="20027"/>
    <cellStyle name="Normal 2 7 8 3" xfId="20028"/>
    <cellStyle name="Normal 2 7 8 4" xfId="20029"/>
    <cellStyle name="Normal 2 7 8 5" xfId="20030"/>
    <cellStyle name="Normal 2 7 9" xfId="5423"/>
    <cellStyle name="Normal 2 7 9 2" xfId="20031"/>
    <cellStyle name="Normal 2 7 9 3" xfId="20032"/>
    <cellStyle name="Normal 2 8" xfId="344"/>
    <cellStyle name="Normal 2 8 10" xfId="20033"/>
    <cellStyle name="Normal 2 8 11" xfId="20034"/>
    <cellStyle name="Normal 2 8 12" xfId="32555"/>
    <cellStyle name="Normal 2 8 2" xfId="345"/>
    <cellStyle name="Normal 2 8 2 10" xfId="20035"/>
    <cellStyle name="Normal 2 8 2 11" xfId="32556"/>
    <cellStyle name="Normal 2 8 2 2" xfId="346"/>
    <cellStyle name="Normal 2 8 2 2 10" xfId="32557"/>
    <cellStyle name="Normal 2 8 2 2 2" xfId="347"/>
    <cellStyle name="Normal 2 8 2 2 2 2" xfId="1019"/>
    <cellStyle name="Normal 2 8 2 2 2 2 2" xfId="3423"/>
    <cellStyle name="Normal 2 8 2 2 2 2 2 2" xfId="5424"/>
    <cellStyle name="Normal 2 8 2 2 2 2 2 2 2" xfId="20036"/>
    <cellStyle name="Normal 2 8 2 2 2 2 2 2 3" xfId="20037"/>
    <cellStyle name="Normal 2 8 2 2 2 2 2 3" xfId="20038"/>
    <cellStyle name="Normal 2 8 2 2 2 2 2 4" xfId="20039"/>
    <cellStyle name="Normal 2 8 2 2 2 2 2 5" xfId="20040"/>
    <cellStyle name="Normal 2 8 2 2 2 2 2 6" xfId="33811"/>
    <cellStyle name="Normal 2 8 2 2 2 2 3" xfId="2179"/>
    <cellStyle name="Normal 2 8 2 2 2 2 3 2" xfId="5425"/>
    <cellStyle name="Normal 2 8 2 2 2 2 3 2 2" xfId="20041"/>
    <cellStyle name="Normal 2 8 2 2 2 2 3 2 3" xfId="20042"/>
    <cellStyle name="Normal 2 8 2 2 2 2 3 3" xfId="20043"/>
    <cellStyle name="Normal 2 8 2 2 2 2 3 4" xfId="20044"/>
    <cellStyle name="Normal 2 8 2 2 2 2 3 5" xfId="20045"/>
    <cellStyle name="Normal 2 8 2 2 2 2 4" xfId="5426"/>
    <cellStyle name="Normal 2 8 2 2 2 2 4 2" xfId="20046"/>
    <cellStyle name="Normal 2 8 2 2 2 2 4 3" xfId="20047"/>
    <cellStyle name="Normal 2 8 2 2 2 2 5" xfId="20048"/>
    <cellStyle name="Normal 2 8 2 2 2 2 6" xfId="20049"/>
    <cellStyle name="Normal 2 8 2 2 2 2 7" xfId="20050"/>
    <cellStyle name="Normal 2 8 2 2 2 2 8" xfId="33203"/>
    <cellStyle name="Normal 2 8 2 2 2 3" xfId="2875"/>
    <cellStyle name="Normal 2 8 2 2 2 3 2" xfId="5427"/>
    <cellStyle name="Normal 2 8 2 2 2 3 2 2" xfId="20051"/>
    <cellStyle name="Normal 2 8 2 2 2 3 2 3" xfId="20052"/>
    <cellStyle name="Normal 2 8 2 2 2 3 2 4" xfId="20053"/>
    <cellStyle name="Normal 2 8 2 2 2 3 3" xfId="20054"/>
    <cellStyle name="Normal 2 8 2 2 2 3 4" xfId="20055"/>
    <cellStyle name="Normal 2 8 2 2 2 3 5" xfId="20056"/>
    <cellStyle name="Normal 2 8 2 2 2 3 6" xfId="33810"/>
    <cellStyle name="Normal 2 8 2 2 2 4" xfId="1731"/>
    <cellStyle name="Normal 2 8 2 2 2 4 2" xfId="5428"/>
    <cellStyle name="Normal 2 8 2 2 2 4 2 2" xfId="20057"/>
    <cellStyle name="Normal 2 8 2 2 2 4 2 3" xfId="20058"/>
    <cellStyle name="Normal 2 8 2 2 2 4 3" xfId="20059"/>
    <cellStyle name="Normal 2 8 2 2 2 4 4" xfId="20060"/>
    <cellStyle name="Normal 2 8 2 2 2 4 5" xfId="20061"/>
    <cellStyle name="Normal 2 8 2 2 2 5" xfId="5429"/>
    <cellStyle name="Normal 2 8 2 2 2 5 2" xfId="20062"/>
    <cellStyle name="Normal 2 8 2 2 2 5 3" xfId="20063"/>
    <cellStyle name="Normal 2 8 2 2 2 6" xfId="20064"/>
    <cellStyle name="Normal 2 8 2 2 2 7" xfId="20065"/>
    <cellStyle name="Normal 2 8 2 2 2 8" xfId="20066"/>
    <cellStyle name="Normal 2 8 2 2 2 9" xfId="32813"/>
    <cellStyle name="Normal 2 8 2 2 3" xfId="1020"/>
    <cellStyle name="Normal 2 8 2 2 3 2" xfId="3188"/>
    <cellStyle name="Normal 2 8 2 2 3 2 2" xfId="5430"/>
    <cellStyle name="Normal 2 8 2 2 3 2 2 2" xfId="20067"/>
    <cellStyle name="Normal 2 8 2 2 3 2 2 3" xfId="20068"/>
    <cellStyle name="Normal 2 8 2 2 3 2 3" xfId="20069"/>
    <cellStyle name="Normal 2 8 2 2 3 2 4" xfId="20070"/>
    <cellStyle name="Normal 2 8 2 2 3 2 5" xfId="20071"/>
    <cellStyle name="Normal 2 8 2 2 3 2 6" xfId="33812"/>
    <cellStyle name="Normal 2 8 2 2 3 3" xfId="2002"/>
    <cellStyle name="Normal 2 8 2 2 3 3 2" xfId="5431"/>
    <cellStyle name="Normal 2 8 2 2 3 3 2 2" xfId="20072"/>
    <cellStyle name="Normal 2 8 2 2 3 3 2 3" xfId="20073"/>
    <cellStyle name="Normal 2 8 2 2 3 3 3" xfId="20074"/>
    <cellStyle name="Normal 2 8 2 2 3 3 4" xfId="20075"/>
    <cellStyle name="Normal 2 8 2 2 3 3 5" xfId="20076"/>
    <cellStyle name="Normal 2 8 2 2 3 4" xfId="5432"/>
    <cellStyle name="Normal 2 8 2 2 3 4 2" xfId="20077"/>
    <cellStyle name="Normal 2 8 2 2 3 4 3" xfId="20078"/>
    <cellStyle name="Normal 2 8 2 2 3 5" xfId="20079"/>
    <cellStyle name="Normal 2 8 2 2 3 6" xfId="20080"/>
    <cellStyle name="Normal 2 8 2 2 3 7" xfId="20081"/>
    <cellStyle name="Normal 2 8 2 2 3 8" xfId="33202"/>
    <cellStyle name="Normal 2 8 2 2 4" xfId="2641"/>
    <cellStyle name="Normal 2 8 2 2 4 2" xfId="5433"/>
    <cellStyle name="Normal 2 8 2 2 4 2 2" xfId="20082"/>
    <cellStyle name="Normal 2 8 2 2 4 2 3" xfId="20083"/>
    <cellStyle name="Normal 2 8 2 2 4 2 4" xfId="20084"/>
    <cellStyle name="Normal 2 8 2 2 4 3" xfId="20085"/>
    <cellStyle name="Normal 2 8 2 2 4 4" xfId="20086"/>
    <cellStyle name="Normal 2 8 2 2 4 5" xfId="20087"/>
    <cellStyle name="Normal 2 8 2 2 4 6" xfId="33809"/>
    <cellStyle name="Normal 2 8 2 2 5" xfId="1496"/>
    <cellStyle name="Normal 2 8 2 2 5 2" xfId="5434"/>
    <cellStyle name="Normal 2 8 2 2 5 2 2" xfId="20088"/>
    <cellStyle name="Normal 2 8 2 2 5 2 3" xfId="20089"/>
    <cellStyle name="Normal 2 8 2 2 5 3" xfId="20090"/>
    <cellStyle name="Normal 2 8 2 2 5 4" xfId="20091"/>
    <cellStyle name="Normal 2 8 2 2 5 5" xfId="20092"/>
    <cellStyle name="Normal 2 8 2 2 6" xfId="5435"/>
    <cellStyle name="Normal 2 8 2 2 6 2" xfId="20093"/>
    <cellStyle name="Normal 2 8 2 2 6 3" xfId="20094"/>
    <cellStyle name="Normal 2 8 2 2 7" xfId="20095"/>
    <cellStyle name="Normal 2 8 2 2 8" xfId="20096"/>
    <cellStyle name="Normal 2 8 2 2 9" xfId="20097"/>
    <cellStyle name="Normal 2 8 2 3" xfId="348"/>
    <cellStyle name="Normal 2 8 2 3 2" xfId="1021"/>
    <cellStyle name="Normal 2 8 2 3 2 2" xfId="3424"/>
    <cellStyle name="Normal 2 8 2 3 2 2 2" xfId="5436"/>
    <cellStyle name="Normal 2 8 2 3 2 2 2 2" xfId="20098"/>
    <cellStyle name="Normal 2 8 2 3 2 2 2 3" xfId="20099"/>
    <cellStyle name="Normal 2 8 2 3 2 2 3" xfId="20100"/>
    <cellStyle name="Normal 2 8 2 3 2 2 4" xfId="20101"/>
    <cellStyle name="Normal 2 8 2 3 2 2 5" xfId="20102"/>
    <cellStyle name="Normal 2 8 2 3 2 2 6" xfId="33814"/>
    <cellStyle name="Normal 2 8 2 3 2 3" xfId="2180"/>
    <cellStyle name="Normal 2 8 2 3 2 3 2" xfId="5437"/>
    <cellStyle name="Normal 2 8 2 3 2 3 2 2" xfId="20103"/>
    <cellStyle name="Normal 2 8 2 3 2 3 2 3" xfId="20104"/>
    <cellStyle name="Normal 2 8 2 3 2 3 3" xfId="20105"/>
    <cellStyle name="Normal 2 8 2 3 2 3 4" xfId="20106"/>
    <cellStyle name="Normal 2 8 2 3 2 3 5" xfId="20107"/>
    <cellStyle name="Normal 2 8 2 3 2 4" xfId="5438"/>
    <cellStyle name="Normal 2 8 2 3 2 4 2" xfId="20108"/>
    <cellStyle name="Normal 2 8 2 3 2 4 3" xfId="20109"/>
    <cellStyle name="Normal 2 8 2 3 2 5" xfId="20110"/>
    <cellStyle name="Normal 2 8 2 3 2 6" xfId="20111"/>
    <cellStyle name="Normal 2 8 2 3 2 7" xfId="20112"/>
    <cellStyle name="Normal 2 8 2 3 2 8" xfId="33204"/>
    <cellStyle name="Normal 2 8 2 3 3" xfId="2876"/>
    <cellStyle name="Normal 2 8 2 3 3 2" xfId="5439"/>
    <cellStyle name="Normal 2 8 2 3 3 2 2" xfId="20113"/>
    <cellStyle name="Normal 2 8 2 3 3 2 3" xfId="20114"/>
    <cellStyle name="Normal 2 8 2 3 3 2 4" xfId="20115"/>
    <cellStyle name="Normal 2 8 2 3 3 3" xfId="20116"/>
    <cellStyle name="Normal 2 8 2 3 3 4" xfId="20117"/>
    <cellStyle name="Normal 2 8 2 3 3 5" xfId="20118"/>
    <cellStyle name="Normal 2 8 2 3 3 6" xfId="33813"/>
    <cellStyle name="Normal 2 8 2 3 4" xfId="1732"/>
    <cellStyle name="Normal 2 8 2 3 4 2" xfId="5440"/>
    <cellStyle name="Normal 2 8 2 3 4 2 2" xfId="20119"/>
    <cellStyle name="Normal 2 8 2 3 4 2 3" xfId="20120"/>
    <cellStyle name="Normal 2 8 2 3 4 3" xfId="20121"/>
    <cellStyle name="Normal 2 8 2 3 4 4" xfId="20122"/>
    <cellStyle name="Normal 2 8 2 3 4 5" xfId="20123"/>
    <cellStyle name="Normal 2 8 2 3 5" xfId="5441"/>
    <cellStyle name="Normal 2 8 2 3 5 2" xfId="20124"/>
    <cellStyle name="Normal 2 8 2 3 5 3" xfId="20125"/>
    <cellStyle name="Normal 2 8 2 3 6" xfId="20126"/>
    <cellStyle name="Normal 2 8 2 3 7" xfId="20127"/>
    <cellStyle name="Normal 2 8 2 3 8" xfId="20128"/>
    <cellStyle name="Normal 2 8 2 3 9" xfId="32726"/>
    <cellStyle name="Normal 2 8 2 4" xfId="1022"/>
    <cellStyle name="Normal 2 8 2 4 2" xfId="3091"/>
    <cellStyle name="Normal 2 8 2 4 2 2" xfId="5442"/>
    <cellStyle name="Normal 2 8 2 4 2 2 2" xfId="20129"/>
    <cellStyle name="Normal 2 8 2 4 2 2 3" xfId="20130"/>
    <cellStyle name="Normal 2 8 2 4 2 3" xfId="20131"/>
    <cellStyle name="Normal 2 8 2 4 2 4" xfId="20132"/>
    <cellStyle name="Normal 2 8 2 4 2 5" xfId="20133"/>
    <cellStyle name="Normal 2 8 2 4 2 6" xfId="33815"/>
    <cellStyle name="Normal 2 8 2 4 3" xfId="1927"/>
    <cellStyle name="Normal 2 8 2 4 3 2" xfId="5443"/>
    <cellStyle name="Normal 2 8 2 4 3 2 2" xfId="20134"/>
    <cellStyle name="Normal 2 8 2 4 3 2 3" xfId="20135"/>
    <cellStyle name="Normal 2 8 2 4 3 3" xfId="20136"/>
    <cellStyle name="Normal 2 8 2 4 3 4" xfId="20137"/>
    <cellStyle name="Normal 2 8 2 4 3 5" xfId="20138"/>
    <cellStyle name="Normal 2 8 2 4 4" xfId="5444"/>
    <cellStyle name="Normal 2 8 2 4 4 2" xfId="20139"/>
    <cellStyle name="Normal 2 8 2 4 4 3" xfId="20140"/>
    <cellStyle name="Normal 2 8 2 4 5" xfId="20141"/>
    <cellStyle name="Normal 2 8 2 4 6" xfId="20142"/>
    <cellStyle name="Normal 2 8 2 4 7" xfId="20143"/>
    <cellStyle name="Normal 2 8 2 4 8" xfId="33201"/>
    <cellStyle name="Normal 2 8 2 5" xfId="2544"/>
    <cellStyle name="Normal 2 8 2 5 2" xfId="5445"/>
    <cellStyle name="Normal 2 8 2 5 2 2" xfId="20144"/>
    <cellStyle name="Normal 2 8 2 5 2 3" xfId="20145"/>
    <cellStyle name="Normal 2 8 2 5 2 4" xfId="20146"/>
    <cellStyle name="Normal 2 8 2 5 3" xfId="20147"/>
    <cellStyle name="Normal 2 8 2 5 4" xfId="20148"/>
    <cellStyle name="Normal 2 8 2 5 5" xfId="20149"/>
    <cellStyle name="Normal 2 8 2 5 6" xfId="33808"/>
    <cellStyle name="Normal 2 8 2 6" xfId="1399"/>
    <cellStyle name="Normal 2 8 2 6 2" xfId="5446"/>
    <cellStyle name="Normal 2 8 2 6 2 2" xfId="20150"/>
    <cellStyle name="Normal 2 8 2 6 2 3" xfId="20151"/>
    <cellStyle name="Normal 2 8 2 6 3" xfId="20152"/>
    <cellStyle name="Normal 2 8 2 6 4" xfId="20153"/>
    <cellStyle name="Normal 2 8 2 6 5" xfId="20154"/>
    <cellStyle name="Normal 2 8 2 7" xfId="5447"/>
    <cellStyle name="Normal 2 8 2 7 2" xfId="20155"/>
    <cellStyle name="Normal 2 8 2 7 3" xfId="20156"/>
    <cellStyle name="Normal 2 8 2 8" xfId="20157"/>
    <cellStyle name="Normal 2 8 2 9" xfId="20158"/>
    <cellStyle name="Normal 2 8 3" xfId="349"/>
    <cellStyle name="Normal 2 8 3 10" xfId="32558"/>
    <cellStyle name="Normal 2 8 3 2" xfId="350"/>
    <cellStyle name="Normal 2 8 3 2 2" xfId="1023"/>
    <cellStyle name="Normal 2 8 3 2 2 2" xfId="3425"/>
    <cellStyle name="Normal 2 8 3 2 2 2 2" xfId="5448"/>
    <cellStyle name="Normal 2 8 3 2 2 2 2 2" xfId="20159"/>
    <cellStyle name="Normal 2 8 3 2 2 2 2 3" xfId="20160"/>
    <cellStyle name="Normal 2 8 3 2 2 2 3" xfId="20161"/>
    <cellStyle name="Normal 2 8 3 2 2 2 4" xfId="20162"/>
    <cellStyle name="Normal 2 8 3 2 2 2 5" xfId="20163"/>
    <cellStyle name="Normal 2 8 3 2 2 2 6" xfId="33818"/>
    <cellStyle name="Normal 2 8 3 2 2 3" xfId="2181"/>
    <cellStyle name="Normal 2 8 3 2 2 3 2" xfId="5449"/>
    <cellStyle name="Normal 2 8 3 2 2 3 2 2" xfId="20164"/>
    <cellStyle name="Normal 2 8 3 2 2 3 2 3" xfId="20165"/>
    <cellStyle name="Normal 2 8 3 2 2 3 3" xfId="20166"/>
    <cellStyle name="Normal 2 8 3 2 2 3 4" xfId="20167"/>
    <cellStyle name="Normal 2 8 3 2 2 3 5" xfId="20168"/>
    <cellStyle name="Normal 2 8 3 2 2 4" xfId="5450"/>
    <cellStyle name="Normal 2 8 3 2 2 4 2" xfId="20169"/>
    <cellStyle name="Normal 2 8 3 2 2 4 3" xfId="20170"/>
    <cellStyle name="Normal 2 8 3 2 2 5" xfId="20171"/>
    <cellStyle name="Normal 2 8 3 2 2 6" xfId="20172"/>
    <cellStyle name="Normal 2 8 3 2 2 7" xfId="20173"/>
    <cellStyle name="Normal 2 8 3 2 2 8" xfId="33206"/>
    <cellStyle name="Normal 2 8 3 2 3" xfId="2877"/>
    <cellStyle name="Normal 2 8 3 2 3 2" xfId="5451"/>
    <cellStyle name="Normal 2 8 3 2 3 2 2" xfId="20174"/>
    <cellStyle name="Normal 2 8 3 2 3 2 3" xfId="20175"/>
    <cellStyle name="Normal 2 8 3 2 3 2 4" xfId="20176"/>
    <cellStyle name="Normal 2 8 3 2 3 3" xfId="20177"/>
    <cellStyle name="Normal 2 8 3 2 3 4" xfId="20178"/>
    <cellStyle name="Normal 2 8 3 2 3 5" xfId="20179"/>
    <cellStyle name="Normal 2 8 3 2 3 6" xfId="33817"/>
    <cellStyle name="Normal 2 8 3 2 4" xfId="1733"/>
    <cellStyle name="Normal 2 8 3 2 4 2" xfId="5452"/>
    <cellStyle name="Normal 2 8 3 2 4 2 2" xfId="20180"/>
    <cellStyle name="Normal 2 8 3 2 4 2 3" xfId="20181"/>
    <cellStyle name="Normal 2 8 3 2 4 3" xfId="20182"/>
    <cellStyle name="Normal 2 8 3 2 4 4" xfId="20183"/>
    <cellStyle name="Normal 2 8 3 2 4 5" xfId="20184"/>
    <cellStyle name="Normal 2 8 3 2 5" xfId="5453"/>
    <cellStyle name="Normal 2 8 3 2 5 2" xfId="20185"/>
    <cellStyle name="Normal 2 8 3 2 5 3" xfId="20186"/>
    <cellStyle name="Normal 2 8 3 2 6" xfId="20187"/>
    <cellStyle name="Normal 2 8 3 2 7" xfId="20188"/>
    <cellStyle name="Normal 2 8 3 2 8" xfId="20189"/>
    <cellStyle name="Normal 2 8 3 2 9" xfId="32814"/>
    <cellStyle name="Normal 2 8 3 3" xfId="1024"/>
    <cellStyle name="Normal 2 8 3 3 2" xfId="3189"/>
    <cellStyle name="Normal 2 8 3 3 2 2" xfId="5454"/>
    <cellStyle name="Normal 2 8 3 3 2 2 2" xfId="20190"/>
    <cellStyle name="Normal 2 8 3 3 2 2 3" xfId="20191"/>
    <cellStyle name="Normal 2 8 3 3 2 3" xfId="20192"/>
    <cellStyle name="Normal 2 8 3 3 2 4" xfId="20193"/>
    <cellStyle name="Normal 2 8 3 3 2 5" xfId="20194"/>
    <cellStyle name="Normal 2 8 3 3 2 6" xfId="33819"/>
    <cellStyle name="Normal 2 8 3 3 3" xfId="2003"/>
    <cellStyle name="Normal 2 8 3 3 3 2" xfId="5455"/>
    <cellStyle name="Normal 2 8 3 3 3 2 2" xfId="20195"/>
    <cellStyle name="Normal 2 8 3 3 3 2 3" xfId="20196"/>
    <cellStyle name="Normal 2 8 3 3 3 3" xfId="20197"/>
    <cellStyle name="Normal 2 8 3 3 3 4" xfId="20198"/>
    <cellStyle name="Normal 2 8 3 3 3 5" xfId="20199"/>
    <cellStyle name="Normal 2 8 3 3 4" xfId="5456"/>
    <cellStyle name="Normal 2 8 3 3 4 2" xfId="20200"/>
    <cellStyle name="Normal 2 8 3 3 4 3" xfId="20201"/>
    <cellStyle name="Normal 2 8 3 3 5" xfId="20202"/>
    <cellStyle name="Normal 2 8 3 3 6" xfId="20203"/>
    <cellStyle name="Normal 2 8 3 3 7" xfId="20204"/>
    <cellStyle name="Normal 2 8 3 3 8" xfId="33205"/>
    <cellStyle name="Normal 2 8 3 4" xfId="2642"/>
    <cellStyle name="Normal 2 8 3 4 2" xfId="5457"/>
    <cellStyle name="Normal 2 8 3 4 2 2" xfId="20205"/>
    <cellStyle name="Normal 2 8 3 4 2 3" xfId="20206"/>
    <cellStyle name="Normal 2 8 3 4 2 4" xfId="20207"/>
    <cellStyle name="Normal 2 8 3 4 3" xfId="20208"/>
    <cellStyle name="Normal 2 8 3 4 4" xfId="20209"/>
    <cellStyle name="Normal 2 8 3 4 5" xfId="20210"/>
    <cellStyle name="Normal 2 8 3 4 6" xfId="33816"/>
    <cellStyle name="Normal 2 8 3 5" xfId="1497"/>
    <cellStyle name="Normal 2 8 3 5 2" xfId="5458"/>
    <cellStyle name="Normal 2 8 3 5 2 2" xfId="20211"/>
    <cellStyle name="Normal 2 8 3 5 2 3" xfId="20212"/>
    <cellStyle name="Normal 2 8 3 5 3" xfId="20213"/>
    <cellStyle name="Normal 2 8 3 5 4" xfId="20214"/>
    <cellStyle name="Normal 2 8 3 5 5" xfId="20215"/>
    <cellStyle name="Normal 2 8 3 6" xfId="5459"/>
    <cellStyle name="Normal 2 8 3 6 2" xfId="20216"/>
    <cellStyle name="Normal 2 8 3 6 3" xfId="20217"/>
    <cellStyle name="Normal 2 8 3 7" xfId="20218"/>
    <cellStyle name="Normal 2 8 3 8" xfId="20219"/>
    <cellStyle name="Normal 2 8 3 9" xfId="20220"/>
    <cellStyle name="Normal 2 8 4" xfId="351"/>
    <cellStyle name="Normal 2 8 4 2" xfId="1025"/>
    <cellStyle name="Normal 2 8 4 2 2" xfId="3426"/>
    <cellStyle name="Normal 2 8 4 2 2 2" xfId="5460"/>
    <cellStyle name="Normal 2 8 4 2 2 2 2" xfId="20221"/>
    <cellStyle name="Normal 2 8 4 2 2 2 3" xfId="20222"/>
    <cellStyle name="Normal 2 8 4 2 2 3" xfId="20223"/>
    <cellStyle name="Normal 2 8 4 2 2 4" xfId="20224"/>
    <cellStyle name="Normal 2 8 4 2 2 5" xfId="20225"/>
    <cellStyle name="Normal 2 8 4 2 2 6" xfId="33821"/>
    <cellStyle name="Normal 2 8 4 2 3" xfId="2182"/>
    <cellStyle name="Normal 2 8 4 2 3 2" xfId="5461"/>
    <cellStyle name="Normal 2 8 4 2 3 2 2" xfId="20226"/>
    <cellStyle name="Normal 2 8 4 2 3 2 3" xfId="20227"/>
    <cellStyle name="Normal 2 8 4 2 3 3" xfId="20228"/>
    <cellStyle name="Normal 2 8 4 2 3 4" xfId="20229"/>
    <cellStyle name="Normal 2 8 4 2 3 5" xfId="20230"/>
    <cellStyle name="Normal 2 8 4 2 4" xfId="5462"/>
    <cellStyle name="Normal 2 8 4 2 4 2" xfId="20231"/>
    <cellStyle name="Normal 2 8 4 2 4 3" xfId="20232"/>
    <cellStyle name="Normal 2 8 4 2 5" xfId="20233"/>
    <cellStyle name="Normal 2 8 4 2 6" xfId="20234"/>
    <cellStyle name="Normal 2 8 4 2 7" xfId="20235"/>
    <cellStyle name="Normal 2 8 4 2 8" xfId="33207"/>
    <cellStyle name="Normal 2 8 4 3" xfId="2878"/>
    <cellStyle name="Normal 2 8 4 3 2" xfId="5463"/>
    <cellStyle name="Normal 2 8 4 3 2 2" xfId="20236"/>
    <cellStyle name="Normal 2 8 4 3 2 3" xfId="20237"/>
    <cellStyle name="Normal 2 8 4 3 2 4" xfId="20238"/>
    <cellStyle name="Normal 2 8 4 3 3" xfId="20239"/>
    <cellStyle name="Normal 2 8 4 3 4" xfId="20240"/>
    <cellStyle name="Normal 2 8 4 3 5" xfId="20241"/>
    <cellStyle name="Normal 2 8 4 3 6" xfId="33820"/>
    <cellStyle name="Normal 2 8 4 4" xfId="1734"/>
    <cellStyle name="Normal 2 8 4 4 2" xfId="5464"/>
    <cellStyle name="Normal 2 8 4 4 2 2" xfId="20242"/>
    <cellStyle name="Normal 2 8 4 4 2 3" xfId="20243"/>
    <cellStyle name="Normal 2 8 4 4 3" xfId="20244"/>
    <cellStyle name="Normal 2 8 4 4 4" xfId="20245"/>
    <cellStyle name="Normal 2 8 4 4 5" xfId="20246"/>
    <cellStyle name="Normal 2 8 4 5" xfId="5465"/>
    <cellStyle name="Normal 2 8 4 5 2" xfId="20247"/>
    <cellStyle name="Normal 2 8 4 5 3" xfId="20248"/>
    <cellStyle name="Normal 2 8 4 6" xfId="20249"/>
    <cellStyle name="Normal 2 8 4 7" xfId="20250"/>
    <cellStyle name="Normal 2 8 4 8" xfId="20251"/>
    <cellStyle name="Normal 2 8 4 9" xfId="32725"/>
    <cellStyle name="Normal 2 8 5" xfId="1026"/>
    <cellStyle name="Normal 2 8 5 2" xfId="3090"/>
    <cellStyle name="Normal 2 8 5 2 2" xfId="5466"/>
    <cellStyle name="Normal 2 8 5 2 2 2" xfId="20252"/>
    <cellStyle name="Normal 2 8 5 2 2 3" xfId="20253"/>
    <cellStyle name="Normal 2 8 5 2 3" xfId="20254"/>
    <cellStyle name="Normal 2 8 5 2 4" xfId="20255"/>
    <cellStyle name="Normal 2 8 5 2 5" xfId="20256"/>
    <cellStyle name="Normal 2 8 5 2 6" xfId="33822"/>
    <cellStyle name="Normal 2 8 5 3" xfId="1926"/>
    <cellStyle name="Normal 2 8 5 3 2" xfId="5467"/>
    <cellStyle name="Normal 2 8 5 3 2 2" xfId="20257"/>
    <cellStyle name="Normal 2 8 5 3 2 3" xfId="20258"/>
    <cellStyle name="Normal 2 8 5 3 3" xfId="20259"/>
    <cellStyle name="Normal 2 8 5 3 4" xfId="20260"/>
    <cellStyle name="Normal 2 8 5 3 5" xfId="20261"/>
    <cellStyle name="Normal 2 8 5 4" xfId="5468"/>
    <cellStyle name="Normal 2 8 5 4 2" xfId="20262"/>
    <cellStyle name="Normal 2 8 5 4 3" xfId="20263"/>
    <cellStyle name="Normal 2 8 5 5" xfId="20264"/>
    <cellStyle name="Normal 2 8 5 6" xfId="20265"/>
    <cellStyle name="Normal 2 8 5 7" xfId="20266"/>
    <cellStyle name="Normal 2 8 5 8" xfId="33200"/>
    <cellStyle name="Normal 2 8 6" xfId="2543"/>
    <cellStyle name="Normal 2 8 6 2" xfId="5469"/>
    <cellStyle name="Normal 2 8 6 2 2" xfId="20267"/>
    <cellStyle name="Normal 2 8 6 2 3" xfId="20268"/>
    <cellStyle name="Normal 2 8 6 2 4" xfId="20269"/>
    <cellStyle name="Normal 2 8 6 3" xfId="20270"/>
    <cellStyle name="Normal 2 8 6 4" xfId="20271"/>
    <cellStyle name="Normal 2 8 6 5" xfId="20272"/>
    <cellStyle name="Normal 2 8 6 6" xfId="33807"/>
    <cellStyle name="Normal 2 8 7" xfId="1398"/>
    <cellStyle name="Normal 2 8 7 2" xfId="5470"/>
    <cellStyle name="Normal 2 8 7 2 2" xfId="20273"/>
    <cellStyle name="Normal 2 8 7 2 3" xfId="20274"/>
    <cellStyle name="Normal 2 8 7 3" xfId="20275"/>
    <cellStyle name="Normal 2 8 7 4" xfId="20276"/>
    <cellStyle name="Normal 2 8 7 5" xfId="20277"/>
    <cellStyle name="Normal 2 8 8" xfId="5471"/>
    <cellStyle name="Normal 2 8 8 2" xfId="20278"/>
    <cellStyle name="Normal 2 8 8 3" xfId="20279"/>
    <cellStyle name="Normal 2 8 9" xfId="20280"/>
    <cellStyle name="Normal 2 9" xfId="352"/>
    <cellStyle name="Normal 2 9 10" xfId="20281"/>
    <cellStyle name="Normal 2 9 11" xfId="32559"/>
    <cellStyle name="Normal 2 9 2" xfId="353"/>
    <cellStyle name="Normal 2 9 2 10" xfId="32560"/>
    <cellStyle name="Normal 2 9 2 2" xfId="354"/>
    <cellStyle name="Normal 2 9 2 2 2" xfId="1027"/>
    <cellStyle name="Normal 2 9 2 2 2 2" xfId="3427"/>
    <cellStyle name="Normal 2 9 2 2 2 2 2" xfId="5472"/>
    <cellStyle name="Normal 2 9 2 2 2 2 2 2" xfId="20282"/>
    <cellStyle name="Normal 2 9 2 2 2 2 2 3" xfId="20283"/>
    <cellStyle name="Normal 2 9 2 2 2 2 3" xfId="20284"/>
    <cellStyle name="Normal 2 9 2 2 2 2 4" xfId="20285"/>
    <cellStyle name="Normal 2 9 2 2 2 2 5" xfId="20286"/>
    <cellStyle name="Normal 2 9 2 2 2 2 6" xfId="33826"/>
    <cellStyle name="Normal 2 9 2 2 2 3" xfId="2183"/>
    <cellStyle name="Normal 2 9 2 2 2 3 2" xfId="5473"/>
    <cellStyle name="Normal 2 9 2 2 2 3 2 2" xfId="20287"/>
    <cellStyle name="Normal 2 9 2 2 2 3 2 3" xfId="20288"/>
    <cellStyle name="Normal 2 9 2 2 2 3 3" xfId="20289"/>
    <cellStyle name="Normal 2 9 2 2 2 3 4" xfId="20290"/>
    <cellStyle name="Normal 2 9 2 2 2 3 5" xfId="20291"/>
    <cellStyle name="Normal 2 9 2 2 2 4" xfId="5474"/>
    <cellStyle name="Normal 2 9 2 2 2 4 2" xfId="20292"/>
    <cellStyle name="Normal 2 9 2 2 2 4 3" xfId="20293"/>
    <cellStyle name="Normal 2 9 2 2 2 5" xfId="20294"/>
    <cellStyle name="Normal 2 9 2 2 2 6" xfId="20295"/>
    <cellStyle name="Normal 2 9 2 2 2 7" xfId="20296"/>
    <cellStyle name="Normal 2 9 2 2 2 8" xfId="33210"/>
    <cellStyle name="Normal 2 9 2 2 3" xfId="2879"/>
    <cellStyle name="Normal 2 9 2 2 3 2" xfId="5475"/>
    <cellStyle name="Normal 2 9 2 2 3 2 2" xfId="20297"/>
    <cellStyle name="Normal 2 9 2 2 3 2 3" xfId="20298"/>
    <cellStyle name="Normal 2 9 2 2 3 2 4" xfId="20299"/>
    <cellStyle name="Normal 2 9 2 2 3 3" xfId="20300"/>
    <cellStyle name="Normal 2 9 2 2 3 4" xfId="20301"/>
    <cellStyle name="Normal 2 9 2 2 3 5" xfId="20302"/>
    <cellStyle name="Normal 2 9 2 2 3 6" xfId="33825"/>
    <cellStyle name="Normal 2 9 2 2 4" xfId="1735"/>
    <cellStyle name="Normal 2 9 2 2 4 2" xfId="5476"/>
    <cellStyle name="Normal 2 9 2 2 4 2 2" xfId="20303"/>
    <cellStyle name="Normal 2 9 2 2 4 2 3" xfId="20304"/>
    <cellStyle name="Normal 2 9 2 2 4 3" xfId="20305"/>
    <cellStyle name="Normal 2 9 2 2 4 4" xfId="20306"/>
    <cellStyle name="Normal 2 9 2 2 4 5" xfId="20307"/>
    <cellStyle name="Normal 2 9 2 2 5" xfId="5477"/>
    <cellStyle name="Normal 2 9 2 2 5 2" xfId="20308"/>
    <cellStyle name="Normal 2 9 2 2 5 3" xfId="20309"/>
    <cellStyle name="Normal 2 9 2 2 6" xfId="20310"/>
    <cellStyle name="Normal 2 9 2 2 7" xfId="20311"/>
    <cellStyle name="Normal 2 9 2 2 8" xfId="20312"/>
    <cellStyle name="Normal 2 9 2 2 9" xfId="32815"/>
    <cellStyle name="Normal 2 9 2 3" xfId="1028"/>
    <cellStyle name="Normal 2 9 2 3 2" xfId="3190"/>
    <cellStyle name="Normal 2 9 2 3 2 2" xfId="5478"/>
    <cellStyle name="Normal 2 9 2 3 2 2 2" xfId="20313"/>
    <cellStyle name="Normal 2 9 2 3 2 2 3" xfId="20314"/>
    <cellStyle name="Normal 2 9 2 3 2 3" xfId="20315"/>
    <cellStyle name="Normal 2 9 2 3 2 4" xfId="20316"/>
    <cellStyle name="Normal 2 9 2 3 2 5" xfId="20317"/>
    <cellStyle name="Normal 2 9 2 3 2 6" xfId="33827"/>
    <cellStyle name="Normal 2 9 2 3 3" xfId="2004"/>
    <cellStyle name="Normal 2 9 2 3 3 2" xfId="5479"/>
    <cellStyle name="Normal 2 9 2 3 3 2 2" xfId="20318"/>
    <cellStyle name="Normal 2 9 2 3 3 2 3" xfId="20319"/>
    <cellStyle name="Normal 2 9 2 3 3 3" xfId="20320"/>
    <cellStyle name="Normal 2 9 2 3 3 4" xfId="20321"/>
    <cellStyle name="Normal 2 9 2 3 3 5" xfId="20322"/>
    <cellStyle name="Normal 2 9 2 3 4" xfId="5480"/>
    <cellStyle name="Normal 2 9 2 3 4 2" xfId="20323"/>
    <cellStyle name="Normal 2 9 2 3 4 3" xfId="20324"/>
    <cellStyle name="Normal 2 9 2 3 5" xfId="20325"/>
    <cellStyle name="Normal 2 9 2 3 6" xfId="20326"/>
    <cellStyle name="Normal 2 9 2 3 7" xfId="20327"/>
    <cellStyle name="Normal 2 9 2 3 8" xfId="33209"/>
    <cellStyle name="Normal 2 9 2 4" xfId="2643"/>
    <cellStyle name="Normal 2 9 2 4 2" xfId="5481"/>
    <cellStyle name="Normal 2 9 2 4 2 2" xfId="20328"/>
    <cellStyle name="Normal 2 9 2 4 2 3" xfId="20329"/>
    <cellStyle name="Normal 2 9 2 4 2 4" xfId="20330"/>
    <cellStyle name="Normal 2 9 2 4 3" xfId="20331"/>
    <cellStyle name="Normal 2 9 2 4 4" xfId="20332"/>
    <cellStyle name="Normal 2 9 2 4 5" xfId="20333"/>
    <cellStyle name="Normal 2 9 2 4 6" xfId="33824"/>
    <cellStyle name="Normal 2 9 2 5" xfId="1498"/>
    <cellStyle name="Normal 2 9 2 5 2" xfId="5482"/>
    <cellStyle name="Normal 2 9 2 5 2 2" xfId="20334"/>
    <cellStyle name="Normal 2 9 2 5 2 3" xfId="20335"/>
    <cellStyle name="Normal 2 9 2 5 3" xfId="20336"/>
    <cellStyle name="Normal 2 9 2 5 4" xfId="20337"/>
    <cellStyle name="Normal 2 9 2 5 5" xfId="20338"/>
    <cellStyle name="Normal 2 9 2 6" xfId="5483"/>
    <cellStyle name="Normal 2 9 2 6 2" xfId="20339"/>
    <cellStyle name="Normal 2 9 2 6 3" xfId="20340"/>
    <cellStyle name="Normal 2 9 2 7" xfId="20341"/>
    <cellStyle name="Normal 2 9 2 8" xfId="20342"/>
    <cellStyle name="Normal 2 9 2 9" xfId="20343"/>
    <cellStyle name="Normal 2 9 3" xfId="355"/>
    <cellStyle name="Normal 2 9 3 2" xfId="1029"/>
    <cellStyle name="Normal 2 9 3 2 2" xfId="3428"/>
    <cellStyle name="Normal 2 9 3 2 2 2" xfId="5484"/>
    <cellStyle name="Normal 2 9 3 2 2 2 2" xfId="20344"/>
    <cellStyle name="Normal 2 9 3 2 2 2 3" xfId="20345"/>
    <cellStyle name="Normal 2 9 3 2 2 3" xfId="20346"/>
    <cellStyle name="Normal 2 9 3 2 2 4" xfId="20347"/>
    <cellStyle name="Normal 2 9 3 2 2 5" xfId="20348"/>
    <cellStyle name="Normal 2 9 3 2 2 6" xfId="33829"/>
    <cellStyle name="Normal 2 9 3 2 3" xfId="2184"/>
    <cellStyle name="Normal 2 9 3 2 3 2" xfId="5485"/>
    <cellStyle name="Normal 2 9 3 2 3 2 2" xfId="20349"/>
    <cellStyle name="Normal 2 9 3 2 3 2 3" xfId="20350"/>
    <cellStyle name="Normal 2 9 3 2 3 3" xfId="20351"/>
    <cellStyle name="Normal 2 9 3 2 3 4" xfId="20352"/>
    <cellStyle name="Normal 2 9 3 2 3 5" xfId="20353"/>
    <cellStyle name="Normal 2 9 3 2 4" xfId="5486"/>
    <cellStyle name="Normal 2 9 3 2 4 2" xfId="20354"/>
    <cellStyle name="Normal 2 9 3 2 4 3" xfId="20355"/>
    <cellStyle name="Normal 2 9 3 2 5" xfId="20356"/>
    <cellStyle name="Normal 2 9 3 2 6" xfId="20357"/>
    <cellStyle name="Normal 2 9 3 2 7" xfId="20358"/>
    <cellStyle name="Normal 2 9 3 2 8" xfId="33211"/>
    <cellStyle name="Normal 2 9 3 3" xfId="2880"/>
    <cellStyle name="Normal 2 9 3 3 2" xfId="5487"/>
    <cellStyle name="Normal 2 9 3 3 2 2" xfId="20359"/>
    <cellStyle name="Normal 2 9 3 3 2 3" xfId="20360"/>
    <cellStyle name="Normal 2 9 3 3 2 4" xfId="20361"/>
    <cellStyle name="Normal 2 9 3 3 3" xfId="20362"/>
    <cellStyle name="Normal 2 9 3 3 4" xfId="20363"/>
    <cellStyle name="Normal 2 9 3 3 5" xfId="20364"/>
    <cellStyle name="Normal 2 9 3 3 6" xfId="33828"/>
    <cellStyle name="Normal 2 9 3 4" xfId="1736"/>
    <cellStyle name="Normal 2 9 3 4 2" xfId="5488"/>
    <cellStyle name="Normal 2 9 3 4 2 2" xfId="20365"/>
    <cellStyle name="Normal 2 9 3 4 2 3" xfId="20366"/>
    <cellStyle name="Normal 2 9 3 4 3" xfId="20367"/>
    <cellStyle name="Normal 2 9 3 4 4" xfId="20368"/>
    <cellStyle name="Normal 2 9 3 4 5" xfId="20369"/>
    <cellStyle name="Normal 2 9 3 5" xfId="5489"/>
    <cellStyle name="Normal 2 9 3 5 2" xfId="20370"/>
    <cellStyle name="Normal 2 9 3 5 3" xfId="20371"/>
    <cellStyle name="Normal 2 9 3 6" xfId="20372"/>
    <cellStyle name="Normal 2 9 3 7" xfId="20373"/>
    <cellStyle name="Normal 2 9 3 8" xfId="20374"/>
    <cellStyle name="Normal 2 9 3 9" xfId="32727"/>
    <cellStyle name="Normal 2 9 4" xfId="1030"/>
    <cellStyle name="Normal 2 9 4 2" xfId="3092"/>
    <cellStyle name="Normal 2 9 4 2 2" xfId="5490"/>
    <cellStyle name="Normal 2 9 4 2 2 2" xfId="20375"/>
    <cellStyle name="Normal 2 9 4 2 2 3" xfId="20376"/>
    <cellStyle name="Normal 2 9 4 2 3" xfId="20377"/>
    <cellStyle name="Normal 2 9 4 2 4" xfId="20378"/>
    <cellStyle name="Normal 2 9 4 2 5" xfId="20379"/>
    <cellStyle name="Normal 2 9 4 2 6" xfId="33830"/>
    <cellStyle name="Normal 2 9 4 3" xfId="1928"/>
    <cellStyle name="Normal 2 9 4 3 2" xfId="5491"/>
    <cellStyle name="Normal 2 9 4 3 2 2" xfId="20380"/>
    <cellStyle name="Normal 2 9 4 3 2 3" xfId="20381"/>
    <cellStyle name="Normal 2 9 4 3 3" xfId="20382"/>
    <cellStyle name="Normal 2 9 4 3 4" xfId="20383"/>
    <cellStyle name="Normal 2 9 4 3 5" xfId="20384"/>
    <cellStyle name="Normal 2 9 4 4" xfId="5492"/>
    <cellStyle name="Normal 2 9 4 4 2" xfId="20385"/>
    <cellStyle name="Normal 2 9 4 4 3" xfId="20386"/>
    <cellStyle name="Normal 2 9 4 5" xfId="20387"/>
    <cellStyle name="Normal 2 9 4 6" xfId="20388"/>
    <cellStyle name="Normal 2 9 4 7" xfId="20389"/>
    <cellStyle name="Normal 2 9 4 8" xfId="33208"/>
    <cellStyle name="Normal 2 9 5" xfId="2545"/>
    <cellStyle name="Normal 2 9 5 2" xfId="5493"/>
    <cellStyle name="Normal 2 9 5 2 2" xfId="20390"/>
    <cellStyle name="Normal 2 9 5 2 3" xfId="20391"/>
    <cellStyle name="Normal 2 9 5 2 4" xfId="20392"/>
    <cellStyle name="Normal 2 9 5 3" xfId="20393"/>
    <cellStyle name="Normal 2 9 5 4" xfId="20394"/>
    <cellStyle name="Normal 2 9 5 5" xfId="20395"/>
    <cellStyle name="Normal 2 9 5 6" xfId="33823"/>
    <cellStyle name="Normal 2 9 6" xfId="1400"/>
    <cellStyle name="Normal 2 9 6 2" xfId="5494"/>
    <cellStyle name="Normal 2 9 6 2 2" xfId="20396"/>
    <cellStyle name="Normal 2 9 6 2 3" xfId="20397"/>
    <cellStyle name="Normal 2 9 6 3" xfId="20398"/>
    <cellStyle name="Normal 2 9 6 4" xfId="20399"/>
    <cellStyle name="Normal 2 9 6 5" xfId="20400"/>
    <cellStyle name="Normal 2 9 7" xfId="5495"/>
    <cellStyle name="Normal 2 9 7 2" xfId="20401"/>
    <cellStyle name="Normal 2 9 7 3" xfId="20402"/>
    <cellStyle name="Normal 2 9 8" xfId="20403"/>
    <cellStyle name="Normal 2 9 9" xfId="20404"/>
    <cellStyle name="Normal 2_Feuil1" xfId="32991"/>
    <cellStyle name="Normal 20" xfId="356"/>
    <cellStyle name="Normal 20 2" xfId="357"/>
    <cellStyle name="Normal 20 2 2" xfId="33832"/>
    <cellStyle name="Normal 20 2 3" xfId="33212"/>
    <cellStyle name="Normal 20 2 4" xfId="1031"/>
    <cellStyle name="Normal 20 3" xfId="358"/>
    <cellStyle name="Normal 20 3 2" xfId="33831"/>
    <cellStyle name="Normal 20 4" xfId="32986"/>
    <cellStyle name="Normal 21" xfId="359"/>
    <cellStyle name="Normal 21 2" xfId="360"/>
    <cellStyle name="Normal 21 2 2" xfId="3300"/>
    <cellStyle name="Normal 21 2 2 2" xfId="5496"/>
    <cellStyle name="Normal 21 2 2 2 2" xfId="20405"/>
    <cellStyle name="Normal 21 2 2 2 3" xfId="20406"/>
    <cellStyle name="Normal 21 2 2 3" xfId="20407"/>
    <cellStyle name="Normal 21 2 2 4" xfId="20408"/>
    <cellStyle name="Normal 21 2 2 5" xfId="20409"/>
    <cellStyle name="Normal 21 2 2 6" xfId="33834"/>
    <cellStyle name="Normal 21 2 3" xfId="2104"/>
    <cellStyle name="Normal 21 2 3 2" xfId="5497"/>
    <cellStyle name="Normal 21 2 3 2 2" xfId="20410"/>
    <cellStyle name="Normal 21 2 3 2 3" xfId="20411"/>
    <cellStyle name="Normal 21 2 3 3" xfId="20412"/>
    <cellStyle name="Normal 21 2 3 4" xfId="20413"/>
    <cellStyle name="Normal 21 2 3 5" xfId="20414"/>
    <cellStyle name="Normal 21 2 4" xfId="5498"/>
    <cellStyle name="Normal 21 2 4 2" xfId="20415"/>
    <cellStyle name="Normal 21 2 4 3" xfId="20416"/>
    <cellStyle name="Normal 21 2 5" xfId="20417"/>
    <cellStyle name="Normal 21 2 6" xfId="20418"/>
    <cellStyle name="Normal 21 2 7" xfId="20419"/>
    <cellStyle name="Normal 21 2 8" xfId="33213"/>
    <cellStyle name="Normal 21 2 9" xfId="1032"/>
    <cellStyle name="Normal 21 3" xfId="361"/>
    <cellStyle name="Normal 21 3 2" xfId="5499"/>
    <cellStyle name="Normal 21 3 2 2" xfId="20420"/>
    <cellStyle name="Normal 21 3 2 3" xfId="20421"/>
    <cellStyle name="Normal 21 3 2 4" xfId="20422"/>
    <cellStyle name="Normal 21 3 3" xfId="20423"/>
    <cellStyle name="Normal 21 3 4" xfId="20424"/>
    <cellStyle name="Normal 21 3 5" xfId="20425"/>
    <cellStyle name="Normal 21 3 6" xfId="33833"/>
    <cellStyle name="Normal 21 4" xfId="1608"/>
    <cellStyle name="Normal 21 4 2" xfId="5500"/>
    <cellStyle name="Normal 21 4 2 2" xfId="20426"/>
    <cellStyle name="Normal 21 4 2 3" xfId="20427"/>
    <cellStyle name="Normal 21 4 3" xfId="20428"/>
    <cellStyle name="Normal 21 4 4" xfId="20429"/>
    <cellStyle name="Normal 21 4 5" xfId="20430"/>
    <cellStyle name="Normal 21 5" xfId="5501"/>
    <cellStyle name="Normal 21 5 2" xfId="20431"/>
    <cellStyle name="Normal 21 5 3" xfId="20432"/>
    <cellStyle name="Normal 21 6" xfId="20433"/>
    <cellStyle name="Normal 21 7" xfId="20434"/>
    <cellStyle name="Normal 21 8" xfId="20435"/>
    <cellStyle name="Normal 21 9" xfId="32987"/>
    <cellStyle name="Normal 22" xfId="362"/>
    <cellStyle name="Normal 22 2" xfId="363"/>
    <cellStyle name="Normal 22 2 2" xfId="33836"/>
    <cellStyle name="Normal 22 2 3" xfId="33214"/>
    <cellStyle name="Normal 22 3" xfId="33835"/>
    <cellStyle name="Normal 22 4" xfId="32989"/>
    <cellStyle name="Normal 23" xfId="364"/>
    <cellStyle name="Normal 23 2" xfId="1328"/>
    <cellStyle name="Normal 24" xfId="1327"/>
    <cellStyle name="Normal 24 2" xfId="20436"/>
    <cellStyle name="Normal 24 2 2" xfId="33215"/>
    <cellStyle name="Normal 24 3" xfId="20437"/>
    <cellStyle name="Normal 24 4" xfId="20438"/>
    <cellStyle name="Normal 24 5" xfId="20439"/>
    <cellStyle name="Normal 24 6" xfId="32998"/>
    <cellStyle name="Normal 25" xfId="3658"/>
    <cellStyle name="Normal 25 2" xfId="3659"/>
    <cellStyle name="Normal 25 2 2" xfId="33837"/>
    <cellStyle name="Normal 25 3" xfId="20440"/>
    <cellStyle name="Normal 25 4" xfId="20441"/>
    <cellStyle name="Normal 25 5" xfId="32999"/>
    <cellStyle name="Normal 26" xfId="32440"/>
    <cellStyle name="Normal 26 2" xfId="33838"/>
    <cellStyle name="Normal 26 3" xfId="33001"/>
    <cellStyle name="Normal 27" xfId="32441"/>
    <cellStyle name="Normal 27 2" xfId="33839"/>
    <cellStyle name="Normal 27 3" xfId="33478"/>
    <cellStyle name="Normal 28" xfId="33479"/>
    <cellStyle name="Normal 28 2" xfId="33840"/>
    <cellStyle name="Normal 29" xfId="33481"/>
    <cellStyle name="Normal 29 2" xfId="34728"/>
    <cellStyle name="Normal 3" xfId="10"/>
    <cellStyle name="Normal 3 2" xfId="365"/>
    <cellStyle name="Normal 3 2 2" xfId="32992"/>
    <cellStyle name="Normal 3 2 2 2" xfId="33216"/>
    <cellStyle name="Normal 3 2 2 2 2" xfId="33842"/>
    <cellStyle name="Normal 3 2 2 3" xfId="33841"/>
    <cellStyle name="Normal 3 2 2 4" xfId="34459"/>
    <cellStyle name="Normal 3 2 3" xfId="34460"/>
    <cellStyle name="Normal 3 2_Feuil1" xfId="32993"/>
    <cellStyle name="Normal 3 3" xfId="366"/>
    <cellStyle name="Normal 3 4" xfId="367"/>
    <cellStyle name="Normal 3 4 10" xfId="34461"/>
    <cellStyle name="Normal 3 4 2" xfId="1033"/>
    <cellStyle name="Normal 3 4 2 2" xfId="3301"/>
    <cellStyle name="Normal 3 4 2 2 2" xfId="5502"/>
    <cellStyle name="Normal 3 4 2 2 2 2" xfId="20442"/>
    <cellStyle name="Normal 3 4 2 2 2 3" xfId="20443"/>
    <cellStyle name="Normal 3 4 2 2 3" xfId="20444"/>
    <cellStyle name="Normal 3 4 2 2 4" xfId="20445"/>
    <cellStyle name="Normal 3 4 2 2 5" xfId="20446"/>
    <cellStyle name="Normal 3 4 2 2 6" xfId="33844"/>
    <cellStyle name="Normal 3 4 2 3" xfId="2105"/>
    <cellStyle name="Normal 3 4 2 3 2" xfId="5503"/>
    <cellStyle name="Normal 3 4 2 3 2 2" xfId="20447"/>
    <cellStyle name="Normal 3 4 2 3 2 3" xfId="20448"/>
    <cellStyle name="Normal 3 4 2 3 3" xfId="20449"/>
    <cellStyle name="Normal 3 4 2 3 4" xfId="20450"/>
    <cellStyle name="Normal 3 4 2 3 5" xfId="20451"/>
    <cellStyle name="Normal 3 4 2 4" xfId="5504"/>
    <cellStyle name="Normal 3 4 2 4 2" xfId="20452"/>
    <cellStyle name="Normal 3 4 2 4 3" xfId="20453"/>
    <cellStyle name="Normal 3 4 2 5" xfId="20454"/>
    <cellStyle name="Normal 3 4 2 6" xfId="20455"/>
    <cellStyle name="Normal 3 4 2 7" xfId="20456"/>
    <cellStyle name="Normal 3 4 2 8" xfId="33477"/>
    <cellStyle name="Normal 3 4 2 9" xfId="34462"/>
    <cellStyle name="Normal 3 4 3" xfId="2753"/>
    <cellStyle name="Normal 3 4 3 2" xfId="5505"/>
    <cellStyle name="Normal 3 4 3 2 2" xfId="20457"/>
    <cellStyle name="Normal 3 4 3 2 3" xfId="20458"/>
    <cellStyle name="Normal 3 4 3 2 4" xfId="20459"/>
    <cellStyle name="Normal 3 4 3 2 5" xfId="33845"/>
    <cellStyle name="Normal 3 4 3 3" xfId="20460"/>
    <cellStyle name="Normal 3 4 3 4" xfId="20461"/>
    <cellStyle name="Normal 3 4 3 5" xfId="20462"/>
    <cellStyle name="Normal 3 4 3 6" xfId="33217"/>
    <cellStyle name="Normal 3 4 4" xfId="1609"/>
    <cellStyle name="Normal 3 4 4 2" xfId="5506"/>
    <cellStyle name="Normal 3 4 4 2 2" xfId="20463"/>
    <cellStyle name="Normal 3 4 4 2 3" xfId="20464"/>
    <cellStyle name="Normal 3 4 4 3" xfId="20465"/>
    <cellStyle name="Normal 3 4 4 4" xfId="20466"/>
    <cellStyle name="Normal 3 4 4 5" xfId="20467"/>
    <cellStyle name="Normal 3 4 4 6" xfId="33843"/>
    <cellStyle name="Normal 3 4 5" xfId="5507"/>
    <cellStyle name="Normal 3 4 5 2" xfId="20468"/>
    <cellStyle name="Normal 3 4 5 3" xfId="20469"/>
    <cellStyle name="Normal 3 4 6" xfId="20470"/>
    <cellStyle name="Normal 3 4 7" xfId="20471"/>
    <cellStyle name="Normal 3 4 8" xfId="20472"/>
    <cellStyle name="Normal 3 4 9" xfId="32455"/>
    <cellStyle name="Normal 3_SYNTHESE" xfId="368"/>
    <cellStyle name="Normal 30" xfId="33482"/>
    <cellStyle name="Normal 31" xfId="34304"/>
    <cellStyle name="Normal 31 2" xfId="34751"/>
    <cellStyle name="Normal 32" xfId="34487"/>
    <cellStyle name="Normal 32 2" xfId="34752"/>
    <cellStyle name="Normal 33" xfId="34489"/>
    <cellStyle name="Normal 33 2" xfId="34753"/>
    <cellStyle name="Normal 34" xfId="34490"/>
    <cellStyle name="Normal 34 2" xfId="34754"/>
    <cellStyle name="Normal 35" xfId="34491"/>
    <cellStyle name="Normal 36" xfId="34492"/>
    <cellStyle name="Normal 37" xfId="34493"/>
    <cellStyle name="Normal 38" xfId="34494"/>
    <cellStyle name="Normal 39" xfId="34495"/>
    <cellStyle name="Normal 4" xfId="13"/>
    <cellStyle name="Normal 4 10" xfId="369"/>
    <cellStyle name="Normal 4 10 2" xfId="1034"/>
    <cellStyle name="Normal 4 10 2 2" xfId="3429"/>
    <cellStyle name="Normal 4 10 2 2 2" xfId="5508"/>
    <cellStyle name="Normal 4 10 2 2 2 2" xfId="20473"/>
    <cellStyle name="Normal 4 10 2 2 2 3" xfId="20474"/>
    <cellStyle name="Normal 4 10 2 2 3" xfId="20475"/>
    <cellStyle name="Normal 4 10 2 2 4" xfId="20476"/>
    <cellStyle name="Normal 4 10 2 2 5" xfId="20477"/>
    <cellStyle name="Normal 4 10 2 2 6" xfId="33848"/>
    <cellStyle name="Normal 4 10 2 3" xfId="2185"/>
    <cellStyle name="Normal 4 10 2 3 2" xfId="5509"/>
    <cellStyle name="Normal 4 10 2 3 2 2" xfId="20478"/>
    <cellStyle name="Normal 4 10 2 3 2 3" xfId="20479"/>
    <cellStyle name="Normal 4 10 2 3 3" xfId="20480"/>
    <cellStyle name="Normal 4 10 2 3 4" xfId="20481"/>
    <cellStyle name="Normal 4 10 2 3 5" xfId="20482"/>
    <cellStyle name="Normal 4 10 2 4" xfId="5510"/>
    <cellStyle name="Normal 4 10 2 4 2" xfId="20483"/>
    <cellStyle name="Normal 4 10 2 4 3" xfId="20484"/>
    <cellStyle name="Normal 4 10 2 5" xfId="20485"/>
    <cellStyle name="Normal 4 10 2 6" xfId="20486"/>
    <cellStyle name="Normal 4 10 2 7" xfId="20487"/>
    <cellStyle name="Normal 4 10 2 8" xfId="33219"/>
    <cellStyle name="Normal 4 10 3" xfId="2881"/>
    <cellStyle name="Normal 4 10 3 2" xfId="5511"/>
    <cellStyle name="Normal 4 10 3 2 2" xfId="20488"/>
    <cellStyle name="Normal 4 10 3 2 3" xfId="20489"/>
    <cellStyle name="Normal 4 10 3 2 4" xfId="20490"/>
    <cellStyle name="Normal 4 10 3 3" xfId="20491"/>
    <cellStyle name="Normal 4 10 3 4" xfId="20492"/>
    <cellStyle name="Normal 4 10 3 5" xfId="20493"/>
    <cellStyle name="Normal 4 10 3 6" xfId="33847"/>
    <cellStyle name="Normal 4 10 4" xfId="1737"/>
    <cellStyle name="Normal 4 10 4 2" xfId="5512"/>
    <cellStyle name="Normal 4 10 4 2 2" xfId="20494"/>
    <cellStyle name="Normal 4 10 4 2 3" xfId="20495"/>
    <cellStyle name="Normal 4 10 4 3" xfId="20496"/>
    <cellStyle name="Normal 4 10 4 4" xfId="20497"/>
    <cellStyle name="Normal 4 10 4 5" xfId="20498"/>
    <cellStyle name="Normal 4 10 5" xfId="5513"/>
    <cellStyle name="Normal 4 10 5 2" xfId="20499"/>
    <cellStyle name="Normal 4 10 5 3" xfId="20500"/>
    <cellStyle name="Normal 4 10 6" xfId="20501"/>
    <cellStyle name="Normal 4 10 7" xfId="20502"/>
    <cellStyle name="Normal 4 10 8" xfId="20503"/>
    <cellStyle name="Normal 4 10 9" xfId="32675"/>
    <cellStyle name="Normal 4 11" xfId="1035"/>
    <cellStyle name="Normal 4 11 2" xfId="3022"/>
    <cellStyle name="Normal 4 11 2 2" xfId="5514"/>
    <cellStyle name="Normal 4 11 2 2 2" xfId="20504"/>
    <cellStyle name="Normal 4 11 2 2 3" xfId="20505"/>
    <cellStyle name="Normal 4 11 2 3" xfId="20506"/>
    <cellStyle name="Normal 4 11 2 4" xfId="20507"/>
    <cellStyle name="Normal 4 11 2 5" xfId="20508"/>
    <cellStyle name="Normal 4 11 2 6" xfId="33849"/>
    <cellStyle name="Normal 4 11 3" xfId="1878"/>
    <cellStyle name="Normal 4 11 3 2" xfId="5515"/>
    <cellStyle name="Normal 4 11 3 2 2" xfId="20509"/>
    <cellStyle name="Normal 4 11 3 2 3" xfId="20510"/>
    <cellStyle name="Normal 4 11 3 3" xfId="20511"/>
    <cellStyle name="Normal 4 11 3 4" xfId="20512"/>
    <cellStyle name="Normal 4 11 3 5" xfId="20513"/>
    <cellStyle name="Normal 4 11 4" xfId="5516"/>
    <cellStyle name="Normal 4 11 4 2" xfId="20514"/>
    <cellStyle name="Normal 4 11 4 3" xfId="20515"/>
    <cellStyle name="Normal 4 11 5" xfId="20516"/>
    <cellStyle name="Normal 4 11 6" xfId="20517"/>
    <cellStyle name="Normal 4 11 7" xfId="20518"/>
    <cellStyle name="Normal 4 11 8" xfId="33218"/>
    <cellStyle name="Normal 4 12" xfId="2475"/>
    <cellStyle name="Normal 4 12 2" xfId="5517"/>
    <cellStyle name="Normal 4 12 2 2" xfId="20519"/>
    <cellStyle name="Normal 4 12 2 3" xfId="20520"/>
    <cellStyle name="Normal 4 12 2 4" xfId="20521"/>
    <cellStyle name="Normal 4 12 3" xfId="20522"/>
    <cellStyle name="Normal 4 12 4" xfId="20523"/>
    <cellStyle name="Normal 4 12 5" xfId="20524"/>
    <cellStyle name="Normal 4 12 6" xfId="33846"/>
    <cellStyle name="Normal 4 13" xfId="1330"/>
    <cellStyle name="Normal 4 13 2" xfId="5518"/>
    <cellStyle name="Normal 4 13 2 2" xfId="20525"/>
    <cellStyle name="Normal 4 13 2 3" xfId="20526"/>
    <cellStyle name="Normal 4 13 3" xfId="20527"/>
    <cellStyle name="Normal 4 13 4" xfId="20528"/>
    <cellStyle name="Normal 4 13 5" xfId="20529"/>
    <cellStyle name="Normal 4 14" xfId="5519"/>
    <cellStyle name="Normal 4 14 2" xfId="20530"/>
    <cellStyle name="Normal 4 14 3" xfId="20531"/>
    <cellStyle name="Normal 4 15" xfId="20532"/>
    <cellStyle name="Normal 4 16" xfId="20533"/>
    <cellStyle name="Normal 4 17" xfId="20534"/>
    <cellStyle name="Normal 4 18" xfId="32447"/>
    <cellStyle name="Normal 4 19" xfId="694"/>
    <cellStyle name="Normal 4 2" xfId="370"/>
    <cellStyle name="Normal 4 2 10" xfId="1333"/>
    <cellStyle name="Normal 4 2 10 2" xfId="5520"/>
    <cellStyle name="Normal 4 2 10 2 2" xfId="20535"/>
    <cellStyle name="Normal 4 2 10 2 3" xfId="20536"/>
    <cellStyle name="Normal 4 2 10 3" xfId="20537"/>
    <cellStyle name="Normal 4 2 10 4" xfId="20538"/>
    <cellStyle name="Normal 4 2 10 5" xfId="20539"/>
    <cellStyle name="Normal 4 2 11" xfId="5521"/>
    <cellStyle name="Normal 4 2 11 2" xfId="20540"/>
    <cellStyle name="Normal 4 2 11 3" xfId="20541"/>
    <cellStyle name="Normal 4 2 12" xfId="20542"/>
    <cellStyle name="Normal 4 2 13" xfId="20543"/>
    <cellStyle name="Normal 4 2 14" xfId="20544"/>
    <cellStyle name="Normal 4 2 15" xfId="32448"/>
    <cellStyle name="Normal 4 2 16" xfId="692"/>
    <cellStyle name="Normal 4 2 17" xfId="698"/>
    <cellStyle name="Normal 4 2 2" xfId="371"/>
    <cellStyle name="Normal 4 2 2 10" xfId="20545"/>
    <cellStyle name="Normal 4 2 2 11" xfId="20546"/>
    <cellStyle name="Normal 4 2 2 12" xfId="20547"/>
    <cellStyle name="Normal 4 2 2 13" xfId="32561"/>
    <cellStyle name="Normal 4 2 2 2" xfId="372"/>
    <cellStyle name="Normal 4 2 2 2 10" xfId="20548"/>
    <cellStyle name="Normal 4 2 2 2 11" xfId="20549"/>
    <cellStyle name="Normal 4 2 2 2 12" xfId="32562"/>
    <cellStyle name="Normal 4 2 2 2 2" xfId="373"/>
    <cellStyle name="Normal 4 2 2 2 2 10" xfId="32563"/>
    <cellStyle name="Normal 4 2 2 2 2 2" xfId="374"/>
    <cellStyle name="Normal 4 2 2 2 2 2 2" xfId="1036"/>
    <cellStyle name="Normal 4 2 2 2 2 2 2 2" xfId="3430"/>
    <cellStyle name="Normal 4 2 2 2 2 2 2 2 2" xfId="5522"/>
    <cellStyle name="Normal 4 2 2 2 2 2 2 2 2 2" xfId="20550"/>
    <cellStyle name="Normal 4 2 2 2 2 2 2 2 2 3" xfId="20551"/>
    <cellStyle name="Normal 4 2 2 2 2 2 2 2 3" xfId="20552"/>
    <cellStyle name="Normal 4 2 2 2 2 2 2 2 4" xfId="20553"/>
    <cellStyle name="Normal 4 2 2 2 2 2 2 2 5" xfId="20554"/>
    <cellStyle name="Normal 4 2 2 2 2 2 2 2 6" xfId="33855"/>
    <cellStyle name="Normal 4 2 2 2 2 2 2 3" xfId="2186"/>
    <cellStyle name="Normal 4 2 2 2 2 2 2 3 2" xfId="5523"/>
    <cellStyle name="Normal 4 2 2 2 2 2 2 3 2 2" xfId="20555"/>
    <cellStyle name="Normal 4 2 2 2 2 2 2 3 2 3" xfId="20556"/>
    <cellStyle name="Normal 4 2 2 2 2 2 2 3 3" xfId="20557"/>
    <cellStyle name="Normal 4 2 2 2 2 2 2 3 4" xfId="20558"/>
    <cellStyle name="Normal 4 2 2 2 2 2 2 3 5" xfId="20559"/>
    <cellStyle name="Normal 4 2 2 2 2 2 2 4" xfId="5524"/>
    <cellStyle name="Normal 4 2 2 2 2 2 2 4 2" xfId="20560"/>
    <cellStyle name="Normal 4 2 2 2 2 2 2 4 3" xfId="20561"/>
    <cellStyle name="Normal 4 2 2 2 2 2 2 5" xfId="20562"/>
    <cellStyle name="Normal 4 2 2 2 2 2 2 6" xfId="20563"/>
    <cellStyle name="Normal 4 2 2 2 2 2 2 7" xfId="20564"/>
    <cellStyle name="Normal 4 2 2 2 2 2 2 8" xfId="33224"/>
    <cellStyle name="Normal 4 2 2 2 2 2 3" xfId="2882"/>
    <cellStyle name="Normal 4 2 2 2 2 2 3 2" xfId="5525"/>
    <cellStyle name="Normal 4 2 2 2 2 2 3 2 2" xfId="20565"/>
    <cellStyle name="Normal 4 2 2 2 2 2 3 2 3" xfId="20566"/>
    <cellStyle name="Normal 4 2 2 2 2 2 3 2 4" xfId="20567"/>
    <cellStyle name="Normal 4 2 2 2 2 2 3 3" xfId="20568"/>
    <cellStyle name="Normal 4 2 2 2 2 2 3 4" xfId="20569"/>
    <cellStyle name="Normal 4 2 2 2 2 2 3 5" xfId="20570"/>
    <cellStyle name="Normal 4 2 2 2 2 2 3 6" xfId="33854"/>
    <cellStyle name="Normal 4 2 2 2 2 2 4" xfId="1738"/>
    <cellStyle name="Normal 4 2 2 2 2 2 4 2" xfId="5526"/>
    <cellStyle name="Normal 4 2 2 2 2 2 4 2 2" xfId="20571"/>
    <cellStyle name="Normal 4 2 2 2 2 2 4 2 3" xfId="20572"/>
    <cellStyle name="Normal 4 2 2 2 2 2 4 3" xfId="20573"/>
    <cellStyle name="Normal 4 2 2 2 2 2 4 4" xfId="20574"/>
    <cellStyle name="Normal 4 2 2 2 2 2 4 5" xfId="20575"/>
    <cellStyle name="Normal 4 2 2 2 2 2 5" xfId="5527"/>
    <cellStyle name="Normal 4 2 2 2 2 2 5 2" xfId="20576"/>
    <cellStyle name="Normal 4 2 2 2 2 2 5 3" xfId="20577"/>
    <cellStyle name="Normal 4 2 2 2 2 2 6" xfId="20578"/>
    <cellStyle name="Normal 4 2 2 2 2 2 7" xfId="20579"/>
    <cellStyle name="Normal 4 2 2 2 2 2 8" xfId="20580"/>
    <cellStyle name="Normal 4 2 2 2 2 2 9" xfId="32816"/>
    <cellStyle name="Normal 4 2 2 2 2 3" xfId="1037"/>
    <cellStyle name="Normal 4 2 2 2 2 3 2" xfId="3191"/>
    <cellStyle name="Normal 4 2 2 2 2 3 2 2" xfId="5528"/>
    <cellStyle name="Normal 4 2 2 2 2 3 2 2 2" xfId="20581"/>
    <cellStyle name="Normal 4 2 2 2 2 3 2 2 3" xfId="20582"/>
    <cellStyle name="Normal 4 2 2 2 2 3 2 3" xfId="20583"/>
    <cellStyle name="Normal 4 2 2 2 2 3 2 4" xfId="20584"/>
    <cellStyle name="Normal 4 2 2 2 2 3 2 5" xfId="20585"/>
    <cellStyle name="Normal 4 2 2 2 2 3 2 6" xfId="33856"/>
    <cellStyle name="Normal 4 2 2 2 2 3 3" xfId="2005"/>
    <cellStyle name="Normal 4 2 2 2 2 3 3 2" xfId="5529"/>
    <cellStyle name="Normal 4 2 2 2 2 3 3 2 2" xfId="20586"/>
    <cellStyle name="Normal 4 2 2 2 2 3 3 2 3" xfId="20587"/>
    <cellStyle name="Normal 4 2 2 2 2 3 3 3" xfId="20588"/>
    <cellStyle name="Normal 4 2 2 2 2 3 3 4" xfId="20589"/>
    <cellStyle name="Normal 4 2 2 2 2 3 3 5" xfId="20590"/>
    <cellStyle name="Normal 4 2 2 2 2 3 4" xfId="5530"/>
    <cellStyle name="Normal 4 2 2 2 2 3 4 2" xfId="20591"/>
    <cellStyle name="Normal 4 2 2 2 2 3 4 3" xfId="20592"/>
    <cellStyle name="Normal 4 2 2 2 2 3 5" xfId="20593"/>
    <cellStyle name="Normal 4 2 2 2 2 3 6" xfId="20594"/>
    <cellStyle name="Normal 4 2 2 2 2 3 7" xfId="20595"/>
    <cellStyle name="Normal 4 2 2 2 2 3 8" xfId="33223"/>
    <cellStyle name="Normal 4 2 2 2 2 4" xfId="2644"/>
    <cellStyle name="Normal 4 2 2 2 2 4 2" xfId="5531"/>
    <cellStyle name="Normal 4 2 2 2 2 4 2 2" xfId="20596"/>
    <cellStyle name="Normal 4 2 2 2 2 4 2 3" xfId="20597"/>
    <cellStyle name="Normal 4 2 2 2 2 4 2 4" xfId="20598"/>
    <cellStyle name="Normal 4 2 2 2 2 4 3" xfId="20599"/>
    <cellStyle name="Normal 4 2 2 2 2 4 4" xfId="20600"/>
    <cellStyle name="Normal 4 2 2 2 2 4 5" xfId="20601"/>
    <cellStyle name="Normal 4 2 2 2 2 4 6" xfId="33853"/>
    <cellStyle name="Normal 4 2 2 2 2 5" xfId="1499"/>
    <cellStyle name="Normal 4 2 2 2 2 5 2" xfId="5532"/>
    <cellStyle name="Normal 4 2 2 2 2 5 2 2" xfId="20602"/>
    <cellStyle name="Normal 4 2 2 2 2 5 2 3" xfId="20603"/>
    <cellStyle name="Normal 4 2 2 2 2 5 3" xfId="20604"/>
    <cellStyle name="Normal 4 2 2 2 2 5 4" xfId="20605"/>
    <cellStyle name="Normal 4 2 2 2 2 5 5" xfId="20606"/>
    <cellStyle name="Normal 4 2 2 2 2 6" xfId="5533"/>
    <cellStyle name="Normal 4 2 2 2 2 6 2" xfId="20607"/>
    <cellStyle name="Normal 4 2 2 2 2 6 3" xfId="20608"/>
    <cellStyle name="Normal 4 2 2 2 2 7" xfId="20609"/>
    <cellStyle name="Normal 4 2 2 2 2 8" xfId="20610"/>
    <cellStyle name="Normal 4 2 2 2 2 9" xfId="20611"/>
    <cellStyle name="Normal 4 2 2 2 3" xfId="375"/>
    <cellStyle name="Normal 4 2 2 2 3 2" xfId="1038"/>
    <cellStyle name="Normal 4 2 2 2 3 2 2" xfId="3273"/>
    <cellStyle name="Normal 4 2 2 2 3 2 2 2" xfId="5534"/>
    <cellStyle name="Normal 4 2 2 2 3 2 2 2 2" xfId="20612"/>
    <cellStyle name="Normal 4 2 2 2 3 2 2 2 3" xfId="20613"/>
    <cellStyle name="Normal 4 2 2 2 3 2 2 3" xfId="20614"/>
    <cellStyle name="Normal 4 2 2 2 3 2 2 4" xfId="20615"/>
    <cellStyle name="Normal 4 2 2 2 3 2 2 5" xfId="20616"/>
    <cellStyle name="Normal 4 2 2 2 3 2 2 6" xfId="33858"/>
    <cellStyle name="Normal 4 2 2 2 3 2 3" xfId="2077"/>
    <cellStyle name="Normal 4 2 2 2 3 2 3 2" xfId="5535"/>
    <cellStyle name="Normal 4 2 2 2 3 2 3 2 2" xfId="20617"/>
    <cellStyle name="Normal 4 2 2 2 3 2 3 2 3" xfId="20618"/>
    <cellStyle name="Normal 4 2 2 2 3 2 3 3" xfId="20619"/>
    <cellStyle name="Normal 4 2 2 2 3 2 3 4" xfId="20620"/>
    <cellStyle name="Normal 4 2 2 2 3 2 3 5" xfId="20621"/>
    <cellStyle name="Normal 4 2 2 2 3 2 4" xfId="5536"/>
    <cellStyle name="Normal 4 2 2 2 3 2 4 2" xfId="20622"/>
    <cellStyle name="Normal 4 2 2 2 3 2 4 3" xfId="20623"/>
    <cellStyle name="Normal 4 2 2 2 3 2 5" xfId="20624"/>
    <cellStyle name="Normal 4 2 2 2 3 2 6" xfId="20625"/>
    <cellStyle name="Normal 4 2 2 2 3 2 7" xfId="20626"/>
    <cellStyle name="Normal 4 2 2 2 3 2 8" xfId="33225"/>
    <cellStyle name="Normal 4 2 2 2 3 3" xfId="2726"/>
    <cellStyle name="Normal 4 2 2 2 3 3 2" xfId="5537"/>
    <cellStyle name="Normal 4 2 2 2 3 3 2 2" xfId="20627"/>
    <cellStyle name="Normal 4 2 2 2 3 3 2 3" xfId="20628"/>
    <cellStyle name="Normal 4 2 2 2 3 3 2 4" xfId="20629"/>
    <cellStyle name="Normal 4 2 2 2 3 3 3" xfId="20630"/>
    <cellStyle name="Normal 4 2 2 2 3 3 4" xfId="20631"/>
    <cellStyle name="Normal 4 2 2 2 3 3 5" xfId="20632"/>
    <cellStyle name="Normal 4 2 2 2 3 3 6" xfId="33857"/>
    <cellStyle name="Normal 4 2 2 2 3 4" xfId="1581"/>
    <cellStyle name="Normal 4 2 2 2 3 4 2" xfId="5538"/>
    <cellStyle name="Normal 4 2 2 2 3 4 2 2" xfId="20633"/>
    <cellStyle name="Normal 4 2 2 2 3 4 2 3" xfId="20634"/>
    <cellStyle name="Normal 4 2 2 2 3 4 3" xfId="20635"/>
    <cellStyle name="Normal 4 2 2 2 3 4 4" xfId="20636"/>
    <cellStyle name="Normal 4 2 2 2 3 4 5" xfId="20637"/>
    <cellStyle name="Normal 4 2 2 2 3 5" xfId="5539"/>
    <cellStyle name="Normal 4 2 2 2 3 5 2" xfId="20638"/>
    <cellStyle name="Normal 4 2 2 2 3 5 3" xfId="20639"/>
    <cellStyle name="Normal 4 2 2 2 3 6" xfId="20640"/>
    <cellStyle name="Normal 4 2 2 2 3 7" xfId="20641"/>
    <cellStyle name="Normal 4 2 2 2 3 8" xfId="20642"/>
    <cellStyle name="Normal 4 2 2 2 3 9" xfId="32898"/>
    <cellStyle name="Normal 4 2 2 2 4" xfId="376"/>
    <cellStyle name="Normal 4 2 2 2 4 2" xfId="1039"/>
    <cellStyle name="Normal 4 2 2 2 4 2 2" xfId="3431"/>
    <cellStyle name="Normal 4 2 2 2 4 2 2 2" xfId="5540"/>
    <cellStyle name="Normal 4 2 2 2 4 2 2 2 2" xfId="20643"/>
    <cellStyle name="Normal 4 2 2 2 4 2 2 2 3" xfId="20644"/>
    <cellStyle name="Normal 4 2 2 2 4 2 2 3" xfId="20645"/>
    <cellStyle name="Normal 4 2 2 2 4 2 2 4" xfId="20646"/>
    <cellStyle name="Normal 4 2 2 2 4 2 2 5" xfId="20647"/>
    <cellStyle name="Normal 4 2 2 2 4 2 2 6" xfId="33860"/>
    <cellStyle name="Normal 4 2 2 2 4 2 3" xfId="2187"/>
    <cellStyle name="Normal 4 2 2 2 4 2 3 2" xfId="5541"/>
    <cellStyle name="Normal 4 2 2 2 4 2 3 2 2" xfId="20648"/>
    <cellStyle name="Normal 4 2 2 2 4 2 3 2 3" xfId="20649"/>
    <cellStyle name="Normal 4 2 2 2 4 2 3 3" xfId="20650"/>
    <cellStyle name="Normal 4 2 2 2 4 2 3 4" xfId="20651"/>
    <cellStyle name="Normal 4 2 2 2 4 2 3 5" xfId="20652"/>
    <cellStyle name="Normal 4 2 2 2 4 2 4" xfId="5542"/>
    <cellStyle name="Normal 4 2 2 2 4 2 4 2" xfId="20653"/>
    <cellStyle name="Normal 4 2 2 2 4 2 4 3" xfId="20654"/>
    <cellStyle name="Normal 4 2 2 2 4 2 5" xfId="20655"/>
    <cellStyle name="Normal 4 2 2 2 4 2 6" xfId="20656"/>
    <cellStyle name="Normal 4 2 2 2 4 2 7" xfId="20657"/>
    <cellStyle name="Normal 4 2 2 2 4 2 8" xfId="33226"/>
    <cellStyle name="Normal 4 2 2 2 4 3" xfId="2883"/>
    <cellStyle name="Normal 4 2 2 2 4 3 2" xfId="5543"/>
    <cellStyle name="Normal 4 2 2 2 4 3 2 2" xfId="20658"/>
    <cellStyle name="Normal 4 2 2 2 4 3 2 3" xfId="20659"/>
    <cellStyle name="Normal 4 2 2 2 4 3 2 4" xfId="20660"/>
    <cellStyle name="Normal 4 2 2 2 4 3 3" xfId="20661"/>
    <cellStyle name="Normal 4 2 2 2 4 3 4" xfId="20662"/>
    <cellStyle name="Normal 4 2 2 2 4 3 5" xfId="20663"/>
    <cellStyle name="Normal 4 2 2 2 4 3 6" xfId="33859"/>
    <cellStyle name="Normal 4 2 2 2 4 4" xfId="1739"/>
    <cellStyle name="Normal 4 2 2 2 4 4 2" xfId="5544"/>
    <cellStyle name="Normal 4 2 2 2 4 4 2 2" xfId="20664"/>
    <cellStyle name="Normal 4 2 2 2 4 4 2 3" xfId="20665"/>
    <cellStyle name="Normal 4 2 2 2 4 4 3" xfId="20666"/>
    <cellStyle name="Normal 4 2 2 2 4 4 4" xfId="20667"/>
    <cellStyle name="Normal 4 2 2 2 4 4 5" xfId="20668"/>
    <cellStyle name="Normal 4 2 2 2 4 5" xfId="5545"/>
    <cellStyle name="Normal 4 2 2 2 4 5 2" xfId="20669"/>
    <cellStyle name="Normal 4 2 2 2 4 5 3" xfId="20670"/>
    <cellStyle name="Normal 4 2 2 2 4 6" xfId="20671"/>
    <cellStyle name="Normal 4 2 2 2 4 7" xfId="20672"/>
    <cellStyle name="Normal 4 2 2 2 4 8" xfId="20673"/>
    <cellStyle name="Normal 4 2 2 2 4 9" xfId="32728"/>
    <cellStyle name="Normal 4 2 2 2 5" xfId="1040"/>
    <cellStyle name="Normal 4 2 2 2 5 2" xfId="3093"/>
    <cellStyle name="Normal 4 2 2 2 5 2 2" xfId="5546"/>
    <cellStyle name="Normal 4 2 2 2 5 2 2 2" xfId="20674"/>
    <cellStyle name="Normal 4 2 2 2 5 2 2 3" xfId="20675"/>
    <cellStyle name="Normal 4 2 2 2 5 2 3" xfId="20676"/>
    <cellStyle name="Normal 4 2 2 2 5 2 4" xfId="20677"/>
    <cellStyle name="Normal 4 2 2 2 5 2 5" xfId="20678"/>
    <cellStyle name="Normal 4 2 2 2 5 2 6" xfId="33861"/>
    <cellStyle name="Normal 4 2 2 2 5 3" xfId="1929"/>
    <cellStyle name="Normal 4 2 2 2 5 3 2" xfId="5547"/>
    <cellStyle name="Normal 4 2 2 2 5 3 2 2" xfId="20679"/>
    <cellStyle name="Normal 4 2 2 2 5 3 2 3" xfId="20680"/>
    <cellStyle name="Normal 4 2 2 2 5 3 3" xfId="20681"/>
    <cellStyle name="Normal 4 2 2 2 5 3 4" xfId="20682"/>
    <cellStyle name="Normal 4 2 2 2 5 3 5" xfId="20683"/>
    <cellStyle name="Normal 4 2 2 2 5 4" xfId="5548"/>
    <cellStyle name="Normal 4 2 2 2 5 4 2" xfId="20684"/>
    <cellStyle name="Normal 4 2 2 2 5 4 3" xfId="20685"/>
    <cellStyle name="Normal 4 2 2 2 5 5" xfId="20686"/>
    <cellStyle name="Normal 4 2 2 2 5 6" xfId="20687"/>
    <cellStyle name="Normal 4 2 2 2 5 7" xfId="20688"/>
    <cellStyle name="Normal 4 2 2 2 5 8" xfId="33222"/>
    <cellStyle name="Normal 4 2 2 2 6" xfId="2546"/>
    <cellStyle name="Normal 4 2 2 2 6 2" xfId="5549"/>
    <cellStyle name="Normal 4 2 2 2 6 2 2" xfId="20689"/>
    <cellStyle name="Normal 4 2 2 2 6 2 3" xfId="20690"/>
    <cellStyle name="Normal 4 2 2 2 6 2 4" xfId="20691"/>
    <cellStyle name="Normal 4 2 2 2 6 3" xfId="20692"/>
    <cellStyle name="Normal 4 2 2 2 6 4" xfId="20693"/>
    <cellStyle name="Normal 4 2 2 2 6 5" xfId="20694"/>
    <cellStyle name="Normal 4 2 2 2 6 6" xfId="33852"/>
    <cellStyle name="Normal 4 2 2 2 7" xfId="1401"/>
    <cellStyle name="Normal 4 2 2 2 7 2" xfId="5550"/>
    <cellStyle name="Normal 4 2 2 2 7 2 2" xfId="20695"/>
    <cellStyle name="Normal 4 2 2 2 7 2 3" xfId="20696"/>
    <cellStyle name="Normal 4 2 2 2 7 3" xfId="20697"/>
    <cellStyle name="Normal 4 2 2 2 7 4" xfId="20698"/>
    <cellStyle name="Normal 4 2 2 2 7 5" xfId="20699"/>
    <cellStyle name="Normal 4 2 2 2 8" xfId="5551"/>
    <cellStyle name="Normal 4 2 2 2 8 2" xfId="20700"/>
    <cellStyle name="Normal 4 2 2 2 8 3" xfId="20701"/>
    <cellStyle name="Normal 4 2 2 2 9" xfId="20702"/>
    <cellStyle name="Normal 4 2 2 3" xfId="377"/>
    <cellStyle name="Normal 4 2 2 3 10" xfId="32564"/>
    <cellStyle name="Normal 4 2 2 3 2" xfId="378"/>
    <cellStyle name="Normal 4 2 2 3 2 2" xfId="1041"/>
    <cellStyle name="Normal 4 2 2 3 2 2 2" xfId="3432"/>
    <cellStyle name="Normal 4 2 2 3 2 2 2 2" xfId="5552"/>
    <cellStyle name="Normal 4 2 2 3 2 2 2 2 2" xfId="20703"/>
    <cellStyle name="Normal 4 2 2 3 2 2 2 2 3" xfId="20704"/>
    <cellStyle name="Normal 4 2 2 3 2 2 2 3" xfId="20705"/>
    <cellStyle name="Normal 4 2 2 3 2 2 2 4" xfId="20706"/>
    <cellStyle name="Normal 4 2 2 3 2 2 2 5" xfId="20707"/>
    <cellStyle name="Normal 4 2 2 3 2 2 2 6" xfId="33864"/>
    <cellStyle name="Normal 4 2 2 3 2 2 3" xfId="2188"/>
    <cellStyle name="Normal 4 2 2 3 2 2 3 2" xfId="5553"/>
    <cellStyle name="Normal 4 2 2 3 2 2 3 2 2" xfId="20708"/>
    <cellStyle name="Normal 4 2 2 3 2 2 3 2 3" xfId="20709"/>
    <cellStyle name="Normal 4 2 2 3 2 2 3 3" xfId="20710"/>
    <cellStyle name="Normal 4 2 2 3 2 2 3 4" xfId="20711"/>
    <cellStyle name="Normal 4 2 2 3 2 2 3 5" xfId="20712"/>
    <cellStyle name="Normal 4 2 2 3 2 2 4" xfId="5554"/>
    <cellStyle name="Normal 4 2 2 3 2 2 4 2" xfId="20713"/>
    <cellStyle name="Normal 4 2 2 3 2 2 4 3" xfId="20714"/>
    <cellStyle name="Normal 4 2 2 3 2 2 5" xfId="20715"/>
    <cellStyle name="Normal 4 2 2 3 2 2 6" xfId="20716"/>
    <cellStyle name="Normal 4 2 2 3 2 2 7" xfId="20717"/>
    <cellStyle name="Normal 4 2 2 3 2 2 8" xfId="33228"/>
    <cellStyle name="Normal 4 2 2 3 2 3" xfId="2884"/>
    <cellStyle name="Normal 4 2 2 3 2 3 2" xfId="5555"/>
    <cellStyle name="Normal 4 2 2 3 2 3 2 2" xfId="20718"/>
    <cellStyle name="Normal 4 2 2 3 2 3 2 3" xfId="20719"/>
    <cellStyle name="Normal 4 2 2 3 2 3 2 4" xfId="20720"/>
    <cellStyle name="Normal 4 2 2 3 2 3 3" xfId="20721"/>
    <cellStyle name="Normal 4 2 2 3 2 3 4" xfId="20722"/>
    <cellStyle name="Normal 4 2 2 3 2 3 5" xfId="20723"/>
    <cellStyle name="Normal 4 2 2 3 2 3 6" xfId="33863"/>
    <cellStyle name="Normal 4 2 2 3 2 4" xfId="1740"/>
    <cellStyle name="Normal 4 2 2 3 2 4 2" xfId="5556"/>
    <cellStyle name="Normal 4 2 2 3 2 4 2 2" xfId="20724"/>
    <cellStyle name="Normal 4 2 2 3 2 4 2 3" xfId="20725"/>
    <cellStyle name="Normal 4 2 2 3 2 4 3" xfId="20726"/>
    <cellStyle name="Normal 4 2 2 3 2 4 4" xfId="20727"/>
    <cellStyle name="Normal 4 2 2 3 2 4 5" xfId="20728"/>
    <cellStyle name="Normal 4 2 2 3 2 5" xfId="5557"/>
    <cellStyle name="Normal 4 2 2 3 2 5 2" xfId="20729"/>
    <cellStyle name="Normal 4 2 2 3 2 5 3" xfId="20730"/>
    <cellStyle name="Normal 4 2 2 3 2 6" xfId="20731"/>
    <cellStyle name="Normal 4 2 2 3 2 7" xfId="20732"/>
    <cellStyle name="Normal 4 2 2 3 2 8" xfId="20733"/>
    <cellStyle name="Normal 4 2 2 3 2 9" xfId="32817"/>
    <cellStyle name="Normal 4 2 2 3 3" xfId="1042"/>
    <cellStyle name="Normal 4 2 2 3 3 2" xfId="3192"/>
    <cellStyle name="Normal 4 2 2 3 3 2 2" xfId="5558"/>
    <cellStyle name="Normal 4 2 2 3 3 2 2 2" xfId="20734"/>
    <cellStyle name="Normal 4 2 2 3 3 2 2 3" xfId="20735"/>
    <cellStyle name="Normal 4 2 2 3 3 2 3" xfId="20736"/>
    <cellStyle name="Normal 4 2 2 3 3 2 4" xfId="20737"/>
    <cellStyle name="Normal 4 2 2 3 3 2 5" xfId="20738"/>
    <cellStyle name="Normal 4 2 2 3 3 2 6" xfId="33865"/>
    <cellStyle name="Normal 4 2 2 3 3 3" xfId="2006"/>
    <cellStyle name="Normal 4 2 2 3 3 3 2" xfId="5559"/>
    <cellStyle name="Normal 4 2 2 3 3 3 2 2" xfId="20739"/>
    <cellStyle name="Normal 4 2 2 3 3 3 2 3" xfId="20740"/>
    <cellStyle name="Normal 4 2 2 3 3 3 3" xfId="20741"/>
    <cellStyle name="Normal 4 2 2 3 3 3 4" xfId="20742"/>
    <cellStyle name="Normal 4 2 2 3 3 3 5" xfId="20743"/>
    <cellStyle name="Normal 4 2 2 3 3 4" xfId="5560"/>
    <cellStyle name="Normal 4 2 2 3 3 4 2" xfId="20744"/>
    <cellStyle name="Normal 4 2 2 3 3 4 3" xfId="20745"/>
    <cellStyle name="Normal 4 2 2 3 3 5" xfId="20746"/>
    <cellStyle name="Normal 4 2 2 3 3 6" xfId="20747"/>
    <cellStyle name="Normal 4 2 2 3 3 7" xfId="20748"/>
    <cellStyle name="Normal 4 2 2 3 3 8" xfId="33227"/>
    <cellStyle name="Normal 4 2 2 3 4" xfId="2645"/>
    <cellStyle name="Normal 4 2 2 3 4 2" xfId="5561"/>
    <cellStyle name="Normal 4 2 2 3 4 2 2" xfId="20749"/>
    <cellStyle name="Normal 4 2 2 3 4 2 3" xfId="20750"/>
    <cellStyle name="Normal 4 2 2 3 4 2 4" xfId="20751"/>
    <cellStyle name="Normal 4 2 2 3 4 3" xfId="20752"/>
    <cellStyle name="Normal 4 2 2 3 4 4" xfId="20753"/>
    <cellStyle name="Normal 4 2 2 3 4 5" xfId="20754"/>
    <cellStyle name="Normal 4 2 2 3 4 6" xfId="33862"/>
    <cellStyle name="Normal 4 2 2 3 5" xfId="1500"/>
    <cellStyle name="Normal 4 2 2 3 5 2" xfId="5562"/>
    <cellStyle name="Normal 4 2 2 3 5 2 2" xfId="20755"/>
    <cellStyle name="Normal 4 2 2 3 5 2 3" xfId="20756"/>
    <cellStyle name="Normal 4 2 2 3 5 3" xfId="20757"/>
    <cellStyle name="Normal 4 2 2 3 5 4" xfId="20758"/>
    <cellStyle name="Normal 4 2 2 3 5 5" xfId="20759"/>
    <cellStyle name="Normal 4 2 2 3 6" xfId="5563"/>
    <cellStyle name="Normal 4 2 2 3 6 2" xfId="20760"/>
    <cellStyle name="Normal 4 2 2 3 6 3" xfId="20761"/>
    <cellStyle name="Normal 4 2 2 3 7" xfId="20762"/>
    <cellStyle name="Normal 4 2 2 3 8" xfId="20763"/>
    <cellStyle name="Normal 4 2 2 3 9" xfId="20764"/>
    <cellStyle name="Normal 4 2 2 4" xfId="379"/>
    <cellStyle name="Normal 4 2 2 4 2" xfId="1043"/>
    <cellStyle name="Normal 4 2 2 4 2 2" xfId="3272"/>
    <cellStyle name="Normal 4 2 2 4 2 2 2" xfId="5564"/>
    <cellStyle name="Normal 4 2 2 4 2 2 2 2" xfId="20765"/>
    <cellStyle name="Normal 4 2 2 4 2 2 2 3" xfId="20766"/>
    <cellStyle name="Normal 4 2 2 4 2 2 3" xfId="20767"/>
    <cellStyle name="Normal 4 2 2 4 2 2 4" xfId="20768"/>
    <cellStyle name="Normal 4 2 2 4 2 2 5" xfId="20769"/>
    <cellStyle name="Normal 4 2 2 4 2 2 6" xfId="33867"/>
    <cellStyle name="Normal 4 2 2 4 2 3" xfId="2076"/>
    <cellStyle name="Normal 4 2 2 4 2 3 2" xfId="5565"/>
    <cellStyle name="Normal 4 2 2 4 2 3 2 2" xfId="20770"/>
    <cellStyle name="Normal 4 2 2 4 2 3 2 3" xfId="20771"/>
    <cellStyle name="Normal 4 2 2 4 2 3 3" xfId="20772"/>
    <cellStyle name="Normal 4 2 2 4 2 3 4" xfId="20773"/>
    <cellStyle name="Normal 4 2 2 4 2 3 5" xfId="20774"/>
    <cellStyle name="Normal 4 2 2 4 2 4" xfId="5566"/>
    <cellStyle name="Normal 4 2 2 4 2 4 2" xfId="20775"/>
    <cellStyle name="Normal 4 2 2 4 2 4 3" xfId="20776"/>
    <cellStyle name="Normal 4 2 2 4 2 5" xfId="20777"/>
    <cellStyle name="Normal 4 2 2 4 2 6" xfId="20778"/>
    <cellStyle name="Normal 4 2 2 4 2 7" xfId="20779"/>
    <cellStyle name="Normal 4 2 2 4 2 8" xfId="33229"/>
    <cellStyle name="Normal 4 2 2 4 3" xfId="2725"/>
    <cellStyle name="Normal 4 2 2 4 3 2" xfId="5567"/>
    <cellStyle name="Normal 4 2 2 4 3 2 2" xfId="20780"/>
    <cellStyle name="Normal 4 2 2 4 3 2 3" xfId="20781"/>
    <cellStyle name="Normal 4 2 2 4 3 2 4" xfId="20782"/>
    <cellStyle name="Normal 4 2 2 4 3 3" xfId="20783"/>
    <cellStyle name="Normal 4 2 2 4 3 4" xfId="20784"/>
    <cellStyle name="Normal 4 2 2 4 3 5" xfId="20785"/>
    <cellStyle name="Normal 4 2 2 4 3 6" xfId="33866"/>
    <cellStyle name="Normal 4 2 2 4 4" xfId="1580"/>
    <cellStyle name="Normal 4 2 2 4 4 2" xfId="5568"/>
    <cellStyle name="Normal 4 2 2 4 4 2 2" xfId="20786"/>
    <cellStyle name="Normal 4 2 2 4 4 2 3" xfId="20787"/>
    <cellStyle name="Normal 4 2 2 4 4 3" xfId="20788"/>
    <cellStyle name="Normal 4 2 2 4 4 4" xfId="20789"/>
    <cellStyle name="Normal 4 2 2 4 4 5" xfId="20790"/>
    <cellStyle name="Normal 4 2 2 4 5" xfId="5569"/>
    <cellStyle name="Normal 4 2 2 4 5 2" xfId="20791"/>
    <cellStyle name="Normal 4 2 2 4 5 3" xfId="20792"/>
    <cellStyle name="Normal 4 2 2 4 6" xfId="20793"/>
    <cellStyle name="Normal 4 2 2 4 7" xfId="20794"/>
    <cellStyle name="Normal 4 2 2 4 8" xfId="20795"/>
    <cellStyle name="Normal 4 2 2 4 9" xfId="32897"/>
    <cellStyle name="Normal 4 2 2 5" xfId="380"/>
    <cellStyle name="Normal 4 2 2 5 2" xfId="1044"/>
    <cellStyle name="Normal 4 2 2 5 2 2" xfId="3433"/>
    <cellStyle name="Normal 4 2 2 5 2 2 2" xfId="5570"/>
    <cellStyle name="Normal 4 2 2 5 2 2 2 2" xfId="20796"/>
    <cellStyle name="Normal 4 2 2 5 2 2 2 3" xfId="20797"/>
    <cellStyle name="Normal 4 2 2 5 2 2 3" xfId="20798"/>
    <cellStyle name="Normal 4 2 2 5 2 2 4" xfId="20799"/>
    <cellStyle name="Normal 4 2 2 5 2 2 5" xfId="20800"/>
    <cellStyle name="Normal 4 2 2 5 2 2 6" xfId="33869"/>
    <cellStyle name="Normal 4 2 2 5 2 3" xfId="2189"/>
    <cellStyle name="Normal 4 2 2 5 2 3 2" xfId="5571"/>
    <cellStyle name="Normal 4 2 2 5 2 3 2 2" xfId="20801"/>
    <cellStyle name="Normal 4 2 2 5 2 3 2 3" xfId="20802"/>
    <cellStyle name="Normal 4 2 2 5 2 3 3" xfId="20803"/>
    <cellStyle name="Normal 4 2 2 5 2 3 4" xfId="20804"/>
    <cellStyle name="Normal 4 2 2 5 2 3 5" xfId="20805"/>
    <cellStyle name="Normal 4 2 2 5 2 4" xfId="5572"/>
    <cellStyle name="Normal 4 2 2 5 2 4 2" xfId="20806"/>
    <cellStyle name="Normal 4 2 2 5 2 4 3" xfId="20807"/>
    <cellStyle name="Normal 4 2 2 5 2 5" xfId="20808"/>
    <cellStyle name="Normal 4 2 2 5 2 6" xfId="20809"/>
    <cellStyle name="Normal 4 2 2 5 2 7" xfId="20810"/>
    <cellStyle name="Normal 4 2 2 5 2 8" xfId="33230"/>
    <cellStyle name="Normal 4 2 2 5 3" xfId="2885"/>
    <cellStyle name="Normal 4 2 2 5 3 2" xfId="5573"/>
    <cellStyle name="Normal 4 2 2 5 3 2 2" xfId="20811"/>
    <cellStyle name="Normal 4 2 2 5 3 2 3" xfId="20812"/>
    <cellStyle name="Normal 4 2 2 5 3 2 4" xfId="20813"/>
    <cellStyle name="Normal 4 2 2 5 3 3" xfId="20814"/>
    <cellStyle name="Normal 4 2 2 5 3 4" xfId="20815"/>
    <cellStyle name="Normal 4 2 2 5 3 5" xfId="20816"/>
    <cellStyle name="Normal 4 2 2 5 3 6" xfId="33868"/>
    <cellStyle name="Normal 4 2 2 5 4" xfId="1741"/>
    <cellStyle name="Normal 4 2 2 5 4 2" xfId="5574"/>
    <cellStyle name="Normal 4 2 2 5 4 2 2" xfId="20817"/>
    <cellStyle name="Normal 4 2 2 5 4 2 3" xfId="20818"/>
    <cellStyle name="Normal 4 2 2 5 4 3" xfId="20819"/>
    <cellStyle name="Normal 4 2 2 5 4 4" xfId="20820"/>
    <cellStyle name="Normal 4 2 2 5 4 5" xfId="20821"/>
    <cellStyle name="Normal 4 2 2 5 5" xfId="5575"/>
    <cellStyle name="Normal 4 2 2 5 5 2" xfId="20822"/>
    <cellStyle name="Normal 4 2 2 5 5 3" xfId="20823"/>
    <cellStyle name="Normal 4 2 2 5 6" xfId="20824"/>
    <cellStyle name="Normal 4 2 2 5 7" xfId="20825"/>
    <cellStyle name="Normal 4 2 2 5 8" xfId="20826"/>
    <cellStyle name="Normal 4 2 2 5 9" xfId="32691"/>
    <cellStyle name="Normal 4 2 2 6" xfId="1045"/>
    <cellStyle name="Normal 4 2 2 6 2" xfId="3041"/>
    <cellStyle name="Normal 4 2 2 6 2 2" xfId="5576"/>
    <cellStyle name="Normal 4 2 2 6 2 2 2" xfId="20827"/>
    <cellStyle name="Normal 4 2 2 6 2 2 3" xfId="20828"/>
    <cellStyle name="Normal 4 2 2 6 2 3" xfId="20829"/>
    <cellStyle name="Normal 4 2 2 6 2 4" xfId="20830"/>
    <cellStyle name="Normal 4 2 2 6 2 5" xfId="20831"/>
    <cellStyle name="Normal 4 2 2 6 2 6" xfId="33870"/>
    <cellStyle name="Normal 4 2 2 6 3" xfId="1892"/>
    <cellStyle name="Normal 4 2 2 6 3 2" xfId="5577"/>
    <cellStyle name="Normal 4 2 2 6 3 2 2" xfId="20832"/>
    <cellStyle name="Normal 4 2 2 6 3 2 3" xfId="20833"/>
    <cellStyle name="Normal 4 2 2 6 3 3" xfId="20834"/>
    <cellStyle name="Normal 4 2 2 6 3 4" xfId="20835"/>
    <cellStyle name="Normal 4 2 2 6 3 5" xfId="20836"/>
    <cellStyle name="Normal 4 2 2 6 4" xfId="5578"/>
    <cellStyle name="Normal 4 2 2 6 4 2" xfId="20837"/>
    <cellStyle name="Normal 4 2 2 6 4 3" xfId="20838"/>
    <cellStyle name="Normal 4 2 2 6 5" xfId="20839"/>
    <cellStyle name="Normal 4 2 2 6 6" xfId="20840"/>
    <cellStyle name="Normal 4 2 2 6 7" xfId="20841"/>
    <cellStyle name="Normal 4 2 2 6 8" xfId="33221"/>
    <cellStyle name="Normal 4 2 2 7" xfId="2494"/>
    <cellStyle name="Normal 4 2 2 7 2" xfId="5579"/>
    <cellStyle name="Normal 4 2 2 7 2 2" xfId="20842"/>
    <cellStyle name="Normal 4 2 2 7 2 3" xfId="20843"/>
    <cellStyle name="Normal 4 2 2 7 2 4" xfId="20844"/>
    <cellStyle name="Normal 4 2 2 7 3" xfId="20845"/>
    <cellStyle name="Normal 4 2 2 7 4" xfId="20846"/>
    <cellStyle name="Normal 4 2 2 7 5" xfId="20847"/>
    <cellStyle name="Normal 4 2 2 7 6" xfId="33851"/>
    <cellStyle name="Normal 4 2 2 8" xfId="1349"/>
    <cellStyle name="Normal 4 2 2 8 2" xfId="5580"/>
    <cellStyle name="Normal 4 2 2 8 2 2" xfId="20848"/>
    <cellStyle name="Normal 4 2 2 8 2 3" xfId="20849"/>
    <cellStyle name="Normal 4 2 2 8 3" xfId="20850"/>
    <cellStyle name="Normal 4 2 2 8 4" xfId="20851"/>
    <cellStyle name="Normal 4 2 2 8 5" xfId="20852"/>
    <cellStyle name="Normal 4 2 2 9" xfId="5581"/>
    <cellStyle name="Normal 4 2 2 9 2" xfId="20853"/>
    <cellStyle name="Normal 4 2 2 9 3" xfId="20854"/>
    <cellStyle name="Normal 4 2 3" xfId="381"/>
    <cellStyle name="Normal 4 2 3 10" xfId="20855"/>
    <cellStyle name="Normal 4 2 3 11" xfId="20856"/>
    <cellStyle name="Normal 4 2 3 12" xfId="20857"/>
    <cellStyle name="Normal 4 2 3 13" xfId="32565"/>
    <cellStyle name="Normal 4 2 3 2" xfId="382"/>
    <cellStyle name="Normal 4 2 3 2 10" xfId="20858"/>
    <cellStyle name="Normal 4 2 3 2 11" xfId="20859"/>
    <cellStyle name="Normal 4 2 3 2 12" xfId="32566"/>
    <cellStyle name="Normal 4 2 3 2 2" xfId="383"/>
    <cellStyle name="Normal 4 2 3 2 2 10" xfId="32567"/>
    <cellStyle name="Normal 4 2 3 2 2 2" xfId="384"/>
    <cellStyle name="Normal 4 2 3 2 2 2 2" xfId="1046"/>
    <cellStyle name="Normal 4 2 3 2 2 2 2 2" xfId="3434"/>
    <cellStyle name="Normal 4 2 3 2 2 2 2 2 2" xfId="5582"/>
    <cellStyle name="Normal 4 2 3 2 2 2 2 2 2 2" xfId="20860"/>
    <cellStyle name="Normal 4 2 3 2 2 2 2 2 2 3" xfId="20861"/>
    <cellStyle name="Normal 4 2 3 2 2 2 2 2 3" xfId="20862"/>
    <cellStyle name="Normal 4 2 3 2 2 2 2 2 4" xfId="20863"/>
    <cellStyle name="Normal 4 2 3 2 2 2 2 2 5" xfId="20864"/>
    <cellStyle name="Normal 4 2 3 2 2 2 2 2 6" xfId="33875"/>
    <cellStyle name="Normal 4 2 3 2 2 2 2 3" xfId="2190"/>
    <cellStyle name="Normal 4 2 3 2 2 2 2 3 2" xfId="5583"/>
    <cellStyle name="Normal 4 2 3 2 2 2 2 3 2 2" xfId="20865"/>
    <cellStyle name="Normal 4 2 3 2 2 2 2 3 2 3" xfId="20866"/>
    <cellStyle name="Normal 4 2 3 2 2 2 2 3 3" xfId="20867"/>
    <cellStyle name="Normal 4 2 3 2 2 2 2 3 4" xfId="20868"/>
    <cellStyle name="Normal 4 2 3 2 2 2 2 3 5" xfId="20869"/>
    <cellStyle name="Normal 4 2 3 2 2 2 2 4" xfId="5584"/>
    <cellStyle name="Normal 4 2 3 2 2 2 2 4 2" xfId="20870"/>
    <cellStyle name="Normal 4 2 3 2 2 2 2 4 3" xfId="20871"/>
    <cellStyle name="Normal 4 2 3 2 2 2 2 5" xfId="20872"/>
    <cellStyle name="Normal 4 2 3 2 2 2 2 6" xfId="20873"/>
    <cellStyle name="Normal 4 2 3 2 2 2 2 7" xfId="20874"/>
    <cellStyle name="Normal 4 2 3 2 2 2 2 8" xfId="33234"/>
    <cellStyle name="Normal 4 2 3 2 2 2 3" xfId="2886"/>
    <cellStyle name="Normal 4 2 3 2 2 2 3 2" xfId="5585"/>
    <cellStyle name="Normal 4 2 3 2 2 2 3 2 2" xfId="20875"/>
    <cellStyle name="Normal 4 2 3 2 2 2 3 2 3" xfId="20876"/>
    <cellStyle name="Normal 4 2 3 2 2 2 3 2 4" xfId="20877"/>
    <cellStyle name="Normal 4 2 3 2 2 2 3 3" xfId="20878"/>
    <cellStyle name="Normal 4 2 3 2 2 2 3 4" xfId="20879"/>
    <cellStyle name="Normal 4 2 3 2 2 2 3 5" xfId="20880"/>
    <cellStyle name="Normal 4 2 3 2 2 2 3 6" xfId="33874"/>
    <cellStyle name="Normal 4 2 3 2 2 2 4" xfId="1742"/>
    <cellStyle name="Normal 4 2 3 2 2 2 4 2" xfId="5586"/>
    <cellStyle name="Normal 4 2 3 2 2 2 4 2 2" xfId="20881"/>
    <cellStyle name="Normal 4 2 3 2 2 2 4 2 3" xfId="20882"/>
    <cellStyle name="Normal 4 2 3 2 2 2 4 3" xfId="20883"/>
    <cellStyle name="Normal 4 2 3 2 2 2 4 4" xfId="20884"/>
    <cellStyle name="Normal 4 2 3 2 2 2 4 5" xfId="20885"/>
    <cellStyle name="Normal 4 2 3 2 2 2 5" xfId="5587"/>
    <cellStyle name="Normal 4 2 3 2 2 2 5 2" xfId="20886"/>
    <cellStyle name="Normal 4 2 3 2 2 2 5 3" xfId="20887"/>
    <cellStyle name="Normal 4 2 3 2 2 2 6" xfId="20888"/>
    <cellStyle name="Normal 4 2 3 2 2 2 7" xfId="20889"/>
    <cellStyle name="Normal 4 2 3 2 2 2 8" xfId="20890"/>
    <cellStyle name="Normal 4 2 3 2 2 2 9" xfId="32818"/>
    <cellStyle name="Normal 4 2 3 2 2 3" xfId="1047"/>
    <cellStyle name="Normal 4 2 3 2 2 3 2" xfId="3193"/>
    <cellStyle name="Normal 4 2 3 2 2 3 2 2" xfId="5588"/>
    <cellStyle name="Normal 4 2 3 2 2 3 2 2 2" xfId="20891"/>
    <cellStyle name="Normal 4 2 3 2 2 3 2 2 3" xfId="20892"/>
    <cellStyle name="Normal 4 2 3 2 2 3 2 3" xfId="20893"/>
    <cellStyle name="Normal 4 2 3 2 2 3 2 4" xfId="20894"/>
    <cellStyle name="Normal 4 2 3 2 2 3 2 5" xfId="20895"/>
    <cellStyle name="Normal 4 2 3 2 2 3 2 6" xfId="33876"/>
    <cellStyle name="Normal 4 2 3 2 2 3 3" xfId="2007"/>
    <cellStyle name="Normal 4 2 3 2 2 3 3 2" xfId="5589"/>
    <cellStyle name="Normal 4 2 3 2 2 3 3 2 2" xfId="20896"/>
    <cellStyle name="Normal 4 2 3 2 2 3 3 2 3" xfId="20897"/>
    <cellStyle name="Normal 4 2 3 2 2 3 3 3" xfId="20898"/>
    <cellStyle name="Normal 4 2 3 2 2 3 3 4" xfId="20899"/>
    <cellStyle name="Normal 4 2 3 2 2 3 3 5" xfId="20900"/>
    <cellStyle name="Normal 4 2 3 2 2 3 4" xfId="5590"/>
    <cellStyle name="Normal 4 2 3 2 2 3 4 2" xfId="20901"/>
    <cellStyle name="Normal 4 2 3 2 2 3 4 3" xfId="20902"/>
    <cellStyle name="Normal 4 2 3 2 2 3 5" xfId="20903"/>
    <cellStyle name="Normal 4 2 3 2 2 3 6" xfId="20904"/>
    <cellStyle name="Normal 4 2 3 2 2 3 7" xfId="20905"/>
    <cellStyle name="Normal 4 2 3 2 2 3 8" xfId="33233"/>
    <cellStyle name="Normal 4 2 3 2 2 4" xfId="2646"/>
    <cellStyle name="Normal 4 2 3 2 2 4 2" xfId="5591"/>
    <cellStyle name="Normal 4 2 3 2 2 4 2 2" xfId="20906"/>
    <cellStyle name="Normal 4 2 3 2 2 4 2 3" xfId="20907"/>
    <cellStyle name="Normal 4 2 3 2 2 4 2 4" xfId="20908"/>
    <cellStyle name="Normal 4 2 3 2 2 4 3" xfId="20909"/>
    <cellStyle name="Normal 4 2 3 2 2 4 4" xfId="20910"/>
    <cellStyle name="Normal 4 2 3 2 2 4 5" xfId="20911"/>
    <cellStyle name="Normal 4 2 3 2 2 4 6" xfId="33873"/>
    <cellStyle name="Normal 4 2 3 2 2 5" xfId="1501"/>
    <cellStyle name="Normal 4 2 3 2 2 5 2" xfId="5592"/>
    <cellStyle name="Normal 4 2 3 2 2 5 2 2" xfId="20912"/>
    <cellStyle name="Normal 4 2 3 2 2 5 2 3" xfId="20913"/>
    <cellStyle name="Normal 4 2 3 2 2 5 3" xfId="20914"/>
    <cellStyle name="Normal 4 2 3 2 2 5 4" xfId="20915"/>
    <cellStyle name="Normal 4 2 3 2 2 5 5" xfId="20916"/>
    <cellStyle name="Normal 4 2 3 2 2 6" xfId="5593"/>
    <cellStyle name="Normal 4 2 3 2 2 6 2" xfId="20917"/>
    <cellStyle name="Normal 4 2 3 2 2 6 3" xfId="20918"/>
    <cellStyle name="Normal 4 2 3 2 2 7" xfId="20919"/>
    <cellStyle name="Normal 4 2 3 2 2 8" xfId="20920"/>
    <cellStyle name="Normal 4 2 3 2 2 9" xfId="20921"/>
    <cellStyle name="Normal 4 2 3 2 3" xfId="385"/>
    <cellStyle name="Normal 4 2 3 2 3 2" xfId="1048"/>
    <cellStyle name="Normal 4 2 3 2 3 2 2" xfId="3275"/>
    <cellStyle name="Normal 4 2 3 2 3 2 2 2" xfId="5594"/>
    <cellStyle name="Normal 4 2 3 2 3 2 2 2 2" xfId="20922"/>
    <cellStyle name="Normal 4 2 3 2 3 2 2 2 3" xfId="20923"/>
    <cellStyle name="Normal 4 2 3 2 3 2 2 3" xfId="20924"/>
    <cellStyle name="Normal 4 2 3 2 3 2 2 4" xfId="20925"/>
    <cellStyle name="Normal 4 2 3 2 3 2 2 5" xfId="20926"/>
    <cellStyle name="Normal 4 2 3 2 3 2 2 6" xfId="33878"/>
    <cellStyle name="Normal 4 2 3 2 3 2 3" xfId="2079"/>
    <cellStyle name="Normal 4 2 3 2 3 2 3 2" xfId="5595"/>
    <cellStyle name="Normal 4 2 3 2 3 2 3 2 2" xfId="20927"/>
    <cellStyle name="Normal 4 2 3 2 3 2 3 2 3" xfId="20928"/>
    <cellStyle name="Normal 4 2 3 2 3 2 3 3" xfId="20929"/>
    <cellStyle name="Normal 4 2 3 2 3 2 3 4" xfId="20930"/>
    <cellStyle name="Normal 4 2 3 2 3 2 3 5" xfId="20931"/>
    <cellStyle name="Normal 4 2 3 2 3 2 4" xfId="5596"/>
    <cellStyle name="Normal 4 2 3 2 3 2 4 2" xfId="20932"/>
    <cellStyle name="Normal 4 2 3 2 3 2 4 3" xfId="20933"/>
    <cellStyle name="Normal 4 2 3 2 3 2 5" xfId="20934"/>
    <cellStyle name="Normal 4 2 3 2 3 2 6" xfId="20935"/>
    <cellStyle name="Normal 4 2 3 2 3 2 7" xfId="20936"/>
    <cellStyle name="Normal 4 2 3 2 3 2 8" xfId="33235"/>
    <cellStyle name="Normal 4 2 3 2 3 3" xfId="2728"/>
    <cellStyle name="Normal 4 2 3 2 3 3 2" xfId="5597"/>
    <cellStyle name="Normal 4 2 3 2 3 3 2 2" xfId="20937"/>
    <cellStyle name="Normal 4 2 3 2 3 3 2 3" xfId="20938"/>
    <cellStyle name="Normal 4 2 3 2 3 3 2 4" xfId="20939"/>
    <cellStyle name="Normal 4 2 3 2 3 3 3" xfId="20940"/>
    <cellStyle name="Normal 4 2 3 2 3 3 4" xfId="20941"/>
    <cellStyle name="Normal 4 2 3 2 3 3 5" xfId="20942"/>
    <cellStyle name="Normal 4 2 3 2 3 3 6" xfId="33877"/>
    <cellStyle name="Normal 4 2 3 2 3 4" xfId="1583"/>
    <cellStyle name="Normal 4 2 3 2 3 4 2" xfId="5598"/>
    <cellStyle name="Normal 4 2 3 2 3 4 2 2" xfId="20943"/>
    <cellStyle name="Normal 4 2 3 2 3 4 2 3" xfId="20944"/>
    <cellStyle name="Normal 4 2 3 2 3 4 3" xfId="20945"/>
    <cellStyle name="Normal 4 2 3 2 3 4 4" xfId="20946"/>
    <cellStyle name="Normal 4 2 3 2 3 4 5" xfId="20947"/>
    <cellStyle name="Normal 4 2 3 2 3 5" xfId="5599"/>
    <cellStyle name="Normal 4 2 3 2 3 5 2" xfId="20948"/>
    <cellStyle name="Normal 4 2 3 2 3 5 3" xfId="20949"/>
    <cellStyle name="Normal 4 2 3 2 3 6" xfId="20950"/>
    <cellStyle name="Normal 4 2 3 2 3 7" xfId="20951"/>
    <cellStyle name="Normal 4 2 3 2 3 8" xfId="20952"/>
    <cellStyle name="Normal 4 2 3 2 3 9" xfId="32900"/>
    <cellStyle name="Normal 4 2 3 2 4" xfId="386"/>
    <cellStyle name="Normal 4 2 3 2 4 2" xfId="1049"/>
    <cellStyle name="Normal 4 2 3 2 4 2 2" xfId="3435"/>
    <cellStyle name="Normal 4 2 3 2 4 2 2 2" xfId="5600"/>
    <cellStyle name="Normal 4 2 3 2 4 2 2 2 2" xfId="20953"/>
    <cellStyle name="Normal 4 2 3 2 4 2 2 2 3" xfId="20954"/>
    <cellStyle name="Normal 4 2 3 2 4 2 2 3" xfId="20955"/>
    <cellStyle name="Normal 4 2 3 2 4 2 2 4" xfId="20956"/>
    <cellStyle name="Normal 4 2 3 2 4 2 2 5" xfId="20957"/>
    <cellStyle name="Normal 4 2 3 2 4 2 2 6" xfId="33880"/>
    <cellStyle name="Normal 4 2 3 2 4 2 3" xfId="2191"/>
    <cellStyle name="Normal 4 2 3 2 4 2 3 2" xfId="5601"/>
    <cellStyle name="Normal 4 2 3 2 4 2 3 2 2" xfId="20958"/>
    <cellStyle name="Normal 4 2 3 2 4 2 3 2 3" xfId="20959"/>
    <cellStyle name="Normal 4 2 3 2 4 2 3 3" xfId="20960"/>
    <cellStyle name="Normal 4 2 3 2 4 2 3 4" xfId="20961"/>
    <cellStyle name="Normal 4 2 3 2 4 2 3 5" xfId="20962"/>
    <cellStyle name="Normal 4 2 3 2 4 2 4" xfId="5602"/>
    <cellStyle name="Normal 4 2 3 2 4 2 4 2" xfId="20963"/>
    <cellStyle name="Normal 4 2 3 2 4 2 4 3" xfId="20964"/>
    <cellStyle name="Normal 4 2 3 2 4 2 5" xfId="20965"/>
    <cellStyle name="Normal 4 2 3 2 4 2 6" xfId="20966"/>
    <cellStyle name="Normal 4 2 3 2 4 2 7" xfId="20967"/>
    <cellStyle name="Normal 4 2 3 2 4 2 8" xfId="33236"/>
    <cellStyle name="Normal 4 2 3 2 4 3" xfId="2887"/>
    <cellStyle name="Normal 4 2 3 2 4 3 2" xfId="5603"/>
    <cellStyle name="Normal 4 2 3 2 4 3 2 2" xfId="20968"/>
    <cellStyle name="Normal 4 2 3 2 4 3 2 3" xfId="20969"/>
    <cellStyle name="Normal 4 2 3 2 4 3 2 4" xfId="20970"/>
    <cellStyle name="Normal 4 2 3 2 4 3 3" xfId="20971"/>
    <cellStyle name="Normal 4 2 3 2 4 3 4" xfId="20972"/>
    <cellStyle name="Normal 4 2 3 2 4 3 5" xfId="20973"/>
    <cellStyle name="Normal 4 2 3 2 4 3 6" xfId="33879"/>
    <cellStyle name="Normal 4 2 3 2 4 4" xfId="1743"/>
    <cellStyle name="Normal 4 2 3 2 4 4 2" xfId="5604"/>
    <cellStyle name="Normal 4 2 3 2 4 4 2 2" xfId="20974"/>
    <cellStyle name="Normal 4 2 3 2 4 4 2 3" xfId="20975"/>
    <cellStyle name="Normal 4 2 3 2 4 4 3" xfId="20976"/>
    <cellStyle name="Normal 4 2 3 2 4 4 4" xfId="20977"/>
    <cellStyle name="Normal 4 2 3 2 4 4 5" xfId="20978"/>
    <cellStyle name="Normal 4 2 3 2 4 5" xfId="5605"/>
    <cellStyle name="Normal 4 2 3 2 4 5 2" xfId="20979"/>
    <cellStyle name="Normal 4 2 3 2 4 5 3" xfId="20980"/>
    <cellStyle name="Normal 4 2 3 2 4 6" xfId="20981"/>
    <cellStyle name="Normal 4 2 3 2 4 7" xfId="20982"/>
    <cellStyle name="Normal 4 2 3 2 4 8" xfId="20983"/>
    <cellStyle name="Normal 4 2 3 2 4 9" xfId="32729"/>
    <cellStyle name="Normal 4 2 3 2 5" xfId="1050"/>
    <cellStyle name="Normal 4 2 3 2 5 2" xfId="3094"/>
    <cellStyle name="Normal 4 2 3 2 5 2 2" xfId="5606"/>
    <cellStyle name="Normal 4 2 3 2 5 2 2 2" xfId="20984"/>
    <cellStyle name="Normal 4 2 3 2 5 2 2 3" xfId="20985"/>
    <cellStyle name="Normal 4 2 3 2 5 2 3" xfId="20986"/>
    <cellStyle name="Normal 4 2 3 2 5 2 4" xfId="20987"/>
    <cellStyle name="Normal 4 2 3 2 5 2 5" xfId="20988"/>
    <cellStyle name="Normal 4 2 3 2 5 2 6" xfId="33881"/>
    <cellStyle name="Normal 4 2 3 2 5 3" xfId="1930"/>
    <cellStyle name="Normal 4 2 3 2 5 3 2" xfId="5607"/>
    <cellStyle name="Normal 4 2 3 2 5 3 2 2" xfId="20989"/>
    <cellStyle name="Normal 4 2 3 2 5 3 2 3" xfId="20990"/>
    <cellStyle name="Normal 4 2 3 2 5 3 3" xfId="20991"/>
    <cellStyle name="Normal 4 2 3 2 5 3 4" xfId="20992"/>
    <cellStyle name="Normal 4 2 3 2 5 3 5" xfId="20993"/>
    <cellStyle name="Normal 4 2 3 2 5 4" xfId="5608"/>
    <cellStyle name="Normal 4 2 3 2 5 4 2" xfId="20994"/>
    <cellStyle name="Normal 4 2 3 2 5 4 3" xfId="20995"/>
    <cellStyle name="Normal 4 2 3 2 5 5" xfId="20996"/>
    <cellStyle name="Normal 4 2 3 2 5 6" xfId="20997"/>
    <cellStyle name="Normal 4 2 3 2 5 7" xfId="20998"/>
    <cellStyle name="Normal 4 2 3 2 5 8" xfId="33232"/>
    <cellStyle name="Normal 4 2 3 2 6" xfId="2547"/>
    <cellStyle name="Normal 4 2 3 2 6 2" xfId="5609"/>
    <cellStyle name="Normal 4 2 3 2 6 2 2" xfId="20999"/>
    <cellStyle name="Normal 4 2 3 2 6 2 3" xfId="21000"/>
    <cellStyle name="Normal 4 2 3 2 6 2 4" xfId="21001"/>
    <cellStyle name="Normal 4 2 3 2 6 3" xfId="21002"/>
    <cellStyle name="Normal 4 2 3 2 6 4" xfId="21003"/>
    <cellStyle name="Normal 4 2 3 2 6 5" xfId="21004"/>
    <cellStyle name="Normal 4 2 3 2 6 6" xfId="33872"/>
    <cellStyle name="Normal 4 2 3 2 7" xfId="1402"/>
    <cellStyle name="Normal 4 2 3 2 7 2" xfId="5610"/>
    <cellStyle name="Normal 4 2 3 2 7 2 2" xfId="21005"/>
    <cellStyle name="Normal 4 2 3 2 7 2 3" xfId="21006"/>
    <cellStyle name="Normal 4 2 3 2 7 3" xfId="21007"/>
    <cellStyle name="Normal 4 2 3 2 7 4" xfId="21008"/>
    <cellStyle name="Normal 4 2 3 2 7 5" xfId="21009"/>
    <cellStyle name="Normal 4 2 3 2 8" xfId="5611"/>
    <cellStyle name="Normal 4 2 3 2 8 2" xfId="21010"/>
    <cellStyle name="Normal 4 2 3 2 8 3" xfId="21011"/>
    <cellStyle name="Normal 4 2 3 2 9" xfId="21012"/>
    <cellStyle name="Normal 4 2 3 3" xfId="387"/>
    <cellStyle name="Normal 4 2 3 3 10" xfId="32568"/>
    <cellStyle name="Normal 4 2 3 3 2" xfId="388"/>
    <cellStyle name="Normal 4 2 3 3 2 2" xfId="1051"/>
    <cellStyle name="Normal 4 2 3 3 2 2 2" xfId="3436"/>
    <cellStyle name="Normal 4 2 3 3 2 2 2 2" xfId="5612"/>
    <cellStyle name="Normal 4 2 3 3 2 2 2 2 2" xfId="21013"/>
    <cellStyle name="Normal 4 2 3 3 2 2 2 2 3" xfId="21014"/>
    <cellStyle name="Normal 4 2 3 3 2 2 2 3" xfId="21015"/>
    <cellStyle name="Normal 4 2 3 3 2 2 2 4" xfId="21016"/>
    <cellStyle name="Normal 4 2 3 3 2 2 2 5" xfId="21017"/>
    <cellStyle name="Normal 4 2 3 3 2 2 2 6" xfId="33884"/>
    <cellStyle name="Normal 4 2 3 3 2 2 3" xfId="2192"/>
    <cellStyle name="Normal 4 2 3 3 2 2 3 2" xfId="5613"/>
    <cellStyle name="Normal 4 2 3 3 2 2 3 2 2" xfId="21018"/>
    <cellStyle name="Normal 4 2 3 3 2 2 3 2 3" xfId="21019"/>
    <cellStyle name="Normal 4 2 3 3 2 2 3 3" xfId="21020"/>
    <cellStyle name="Normal 4 2 3 3 2 2 3 4" xfId="21021"/>
    <cellStyle name="Normal 4 2 3 3 2 2 3 5" xfId="21022"/>
    <cellStyle name="Normal 4 2 3 3 2 2 4" xfId="5614"/>
    <cellStyle name="Normal 4 2 3 3 2 2 4 2" xfId="21023"/>
    <cellStyle name="Normal 4 2 3 3 2 2 4 3" xfId="21024"/>
    <cellStyle name="Normal 4 2 3 3 2 2 5" xfId="21025"/>
    <cellStyle name="Normal 4 2 3 3 2 2 6" xfId="21026"/>
    <cellStyle name="Normal 4 2 3 3 2 2 7" xfId="21027"/>
    <cellStyle name="Normal 4 2 3 3 2 2 8" xfId="33238"/>
    <cellStyle name="Normal 4 2 3 3 2 3" xfId="2888"/>
    <cellStyle name="Normal 4 2 3 3 2 3 2" xfId="5615"/>
    <cellStyle name="Normal 4 2 3 3 2 3 2 2" xfId="21028"/>
    <cellStyle name="Normal 4 2 3 3 2 3 2 3" xfId="21029"/>
    <cellStyle name="Normal 4 2 3 3 2 3 2 4" xfId="21030"/>
    <cellStyle name="Normal 4 2 3 3 2 3 3" xfId="21031"/>
    <cellStyle name="Normal 4 2 3 3 2 3 4" xfId="21032"/>
    <cellStyle name="Normal 4 2 3 3 2 3 5" xfId="21033"/>
    <cellStyle name="Normal 4 2 3 3 2 3 6" xfId="33883"/>
    <cellStyle name="Normal 4 2 3 3 2 4" xfId="1744"/>
    <cellStyle name="Normal 4 2 3 3 2 4 2" xfId="5616"/>
    <cellStyle name="Normal 4 2 3 3 2 4 2 2" xfId="21034"/>
    <cellStyle name="Normal 4 2 3 3 2 4 2 3" xfId="21035"/>
    <cellStyle name="Normal 4 2 3 3 2 4 3" xfId="21036"/>
    <cellStyle name="Normal 4 2 3 3 2 4 4" xfId="21037"/>
    <cellStyle name="Normal 4 2 3 3 2 4 5" xfId="21038"/>
    <cellStyle name="Normal 4 2 3 3 2 5" xfId="5617"/>
    <cellStyle name="Normal 4 2 3 3 2 5 2" xfId="21039"/>
    <cellStyle name="Normal 4 2 3 3 2 5 3" xfId="21040"/>
    <cellStyle name="Normal 4 2 3 3 2 6" xfId="21041"/>
    <cellStyle name="Normal 4 2 3 3 2 7" xfId="21042"/>
    <cellStyle name="Normal 4 2 3 3 2 8" xfId="21043"/>
    <cellStyle name="Normal 4 2 3 3 2 9" xfId="32819"/>
    <cellStyle name="Normal 4 2 3 3 3" xfId="1052"/>
    <cellStyle name="Normal 4 2 3 3 3 2" xfId="3194"/>
    <cellStyle name="Normal 4 2 3 3 3 2 2" xfId="5618"/>
    <cellStyle name="Normal 4 2 3 3 3 2 2 2" xfId="21044"/>
    <cellStyle name="Normal 4 2 3 3 3 2 2 3" xfId="21045"/>
    <cellStyle name="Normal 4 2 3 3 3 2 3" xfId="21046"/>
    <cellStyle name="Normal 4 2 3 3 3 2 4" xfId="21047"/>
    <cellStyle name="Normal 4 2 3 3 3 2 5" xfId="21048"/>
    <cellStyle name="Normal 4 2 3 3 3 2 6" xfId="33885"/>
    <cellStyle name="Normal 4 2 3 3 3 3" xfId="2008"/>
    <cellStyle name="Normal 4 2 3 3 3 3 2" xfId="5619"/>
    <cellStyle name="Normal 4 2 3 3 3 3 2 2" xfId="21049"/>
    <cellStyle name="Normal 4 2 3 3 3 3 2 3" xfId="21050"/>
    <cellStyle name="Normal 4 2 3 3 3 3 3" xfId="21051"/>
    <cellStyle name="Normal 4 2 3 3 3 3 4" xfId="21052"/>
    <cellStyle name="Normal 4 2 3 3 3 3 5" xfId="21053"/>
    <cellStyle name="Normal 4 2 3 3 3 4" xfId="5620"/>
    <cellStyle name="Normal 4 2 3 3 3 4 2" xfId="21054"/>
    <cellStyle name="Normal 4 2 3 3 3 4 3" xfId="21055"/>
    <cellStyle name="Normal 4 2 3 3 3 5" xfId="21056"/>
    <cellStyle name="Normal 4 2 3 3 3 6" xfId="21057"/>
    <cellStyle name="Normal 4 2 3 3 3 7" xfId="21058"/>
    <cellStyle name="Normal 4 2 3 3 3 8" xfId="33237"/>
    <cellStyle name="Normal 4 2 3 3 4" xfId="2647"/>
    <cellStyle name="Normal 4 2 3 3 4 2" xfId="5621"/>
    <cellStyle name="Normal 4 2 3 3 4 2 2" xfId="21059"/>
    <cellStyle name="Normal 4 2 3 3 4 2 3" xfId="21060"/>
    <cellStyle name="Normal 4 2 3 3 4 2 4" xfId="21061"/>
    <cellStyle name="Normal 4 2 3 3 4 3" xfId="21062"/>
    <cellStyle name="Normal 4 2 3 3 4 4" xfId="21063"/>
    <cellStyle name="Normal 4 2 3 3 4 5" xfId="21064"/>
    <cellStyle name="Normal 4 2 3 3 4 6" xfId="33882"/>
    <cellStyle name="Normal 4 2 3 3 5" xfId="1502"/>
    <cellStyle name="Normal 4 2 3 3 5 2" xfId="5622"/>
    <cellStyle name="Normal 4 2 3 3 5 2 2" xfId="21065"/>
    <cellStyle name="Normal 4 2 3 3 5 2 3" xfId="21066"/>
    <cellStyle name="Normal 4 2 3 3 5 3" xfId="21067"/>
    <cellStyle name="Normal 4 2 3 3 5 4" xfId="21068"/>
    <cellStyle name="Normal 4 2 3 3 5 5" xfId="21069"/>
    <cellStyle name="Normal 4 2 3 3 6" xfId="5623"/>
    <cellStyle name="Normal 4 2 3 3 6 2" xfId="21070"/>
    <cellStyle name="Normal 4 2 3 3 6 3" xfId="21071"/>
    <cellStyle name="Normal 4 2 3 3 7" xfId="21072"/>
    <cellStyle name="Normal 4 2 3 3 8" xfId="21073"/>
    <cellStyle name="Normal 4 2 3 3 9" xfId="21074"/>
    <cellStyle name="Normal 4 2 3 4" xfId="389"/>
    <cellStyle name="Normal 4 2 3 4 2" xfId="1053"/>
    <cellStyle name="Normal 4 2 3 4 2 2" xfId="3274"/>
    <cellStyle name="Normal 4 2 3 4 2 2 2" xfId="5624"/>
    <cellStyle name="Normal 4 2 3 4 2 2 2 2" xfId="21075"/>
    <cellStyle name="Normal 4 2 3 4 2 2 2 3" xfId="21076"/>
    <cellStyle name="Normal 4 2 3 4 2 2 3" xfId="21077"/>
    <cellStyle name="Normal 4 2 3 4 2 2 4" xfId="21078"/>
    <cellStyle name="Normal 4 2 3 4 2 2 5" xfId="21079"/>
    <cellStyle name="Normal 4 2 3 4 2 2 6" xfId="33887"/>
    <cellStyle name="Normal 4 2 3 4 2 3" xfId="2078"/>
    <cellStyle name="Normal 4 2 3 4 2 3 2" xfId="5625"/>
    <cellStyle name="Normal 4 2 3 4 2 3 2 2" xfId="21080"/>
    <cellStyle name="Normal 4 2 3 4 2 3 2 3" xfId="21081"/>
    <cellStyle name="Normal 4 2 3 4 2 3 3" xfId="21082"/>
    <cellStyle name="Normal 4 2 3 4 2 3 4" xfId="21083"/>
    <cellStyle name="Normal 4 2 3 4 2 3 5" xfId="21084"/>
    <cellStyle name="Normal 4 2 3 4 2 4" xfId="5626"/>
    <cellStyle name="Normal 4 2 3 4 2 4 2" xfId="21085"/>
    <cellStyle name="Normal 4 2 3 4 2 4 3" xfId="21086"/>
    <cellStyle name="Normal 4 2 3 4 2 5" xfId="21087"/>
    <cellStyle name="Normal 4 2 3 4 2 6" xfId="21088"/>
    <cellStyle name="Normal 4 2 3 4 2 7" xfId="21089"/>
    <cellStyle name="Normal 4 2 3 4 2 8" xfId="33239"/>
    <cellStyle name="Normal 4 2 3 4 3" xfId="2727"/>
    <cellStyle name="Normal 4 2 3 4 3 2" xfId="5627"/>
    <cellStyle name="Normal 4 2 3 4 3 2 2" xfId="21090"/>
    <cellStyle name="Normal 4 2 3 4 3 2 3" xfId="21091"/>
    <cellStyle name="Normal 4 2 3 4 3 2 4" xfId="21092"/>
    <cellStyle name="Normal 4 2 3 4 3 3" xfId="21093"/>
    <cellStyle name="Normal 4 2 3 4 3 4" xfId="21094"/>
    <cellStyle name="Normal 4 2 3 4 3 5" xfId="21095"/>
    <cellStyle name="Normal 4 2 3 4 3 6" xfId="33886"/>
    <cellStyle name="Normal 4 2 3 4 4" xfId="1582"/>
    <cellStyle name="Normal 4 2 3 4 4 2" xfId="5628"/>
    <cellStyle name="Normal 4 2 3 4 4 2 2" xfId="21096"/>
    <cellStyle name="Normal 4 2 3 4 4 2 3" xfId="21097"/>
    <cellStyle name="Normal 4 2 3 4 4 3" xfId="21098"/>
    <cellStyle name="Normal 4 2 3 4 4 4" xfId="21099"/>
    <cellStyle name="Normal 4 2 3 4 4 5" xfId="21100"/>
    <cellStyle name="Normal 4 2 3 4 5" xfId="5629"/>
    <cellStyle name="Normal 4 2 3 4 5 2" xfId="21101"/>
    <cellStyle name="Normal 4 2 3 4 5 3" xfId="21102"/>
    <cellStyle name="Normal 4 2 3 4 6" xfId="21103"/>
    <cellStyle name="Normal 4 2 3 4 7" xfId="21104"/>
    <cellStyle name="Normal 4 2 3 4 8" xfId="21105"/>
    <cellStyle name="Normal 4 2 3 4 9" xfId="32899"/>
    <cellStyle name="Normal 4 2 3 5" xfId="390"/>
    <cellStyle name="Normal 4 2 3 5 2" xfId="1054"/>
    <cellStyle name="Normal 4 2 3 5 2 2" xfId="3437"/>
    <cellStyle name="Normal 4 2 3 5 2 2 2" xfId="5630"/>
    <cellStyle name="Normal 4 2 3 5 2 2 2 2" xfId="21106"/>
    <cellStyle name="Normal 4 2 3 5 2 2 2 3" xfId="21107"/>
    <cellStyle name="Normal 4 2 3 5 2 2 3" xfId="21108"/>
    <cellStyle name="Normal 4 2 3 5 2 2 4" xfId="21109"/>
    <cellStyle name="Normal 4 2 3 5 2 2 5" xfId="21110"/>
    <cellStyle name="Normal 4 2 3 5 2 2 6" xfId="33889"/>
    <cellStyle name="Normal 4 2 3 5 2 3" xfId="2193"/>
    <cellStyle name="Normal 4 2 3 5 2 3 2" xfId="5631"/>
    <cellStyle name="Normal 4 2 3 5 2 3 2 2" xfId="21111"/>
    <cellStyle name="Normal 4 2 3 5 2 3 2 3" xfId="21112"/>
    <cellStyle name="Normal 4 2 3 5 2 3 3" xfId="21113"/>
    <cellStyle name="Normal 4 2 3 5 2 3 4" xfId="21114"/>
    <cellStyle name="Normal 4 2 3 5 2 3 5" xfId="21115"/>
    <cellStyle name="Normal 4 2 3 5 2 4" xfId="5632"/>
    <cellStyle name="Normal 4 2 3 5 2 4 2" xfId="21116"/>
    <cellStyle name="Normal 4 2 3 5 2 4 3" xfId="21117"/>
    <cellStyle name="Normal 4 2 3 5 2 5" xfId="21118"/>
    <cellStyle name="Normal 4 2 3 5 2 6" xfId="21119"/>
    <cellStyle name="Normal 4 2 3 5 2 7" xfId="21120"/>
    <cellStyle name="Normal 4 2 3 5 2 8" xfId="33240"/>
    <cellStyle name="Normal 4 2 3 5 3" xfId="2889"/>
    <cellStyle name="Normal 4 2 3 5 3 2" xfId="5633"/>
    <cellStyle name="Normal 4 2 3 5 3 2 2" xfId="21121"/>
    <cellStyle name="Normal 4 2 3 5 3 2 3" xfId="21122"/>
    <cellStyle name="Normal 4 2 3 5 3 2 4" xfId="21123"/>
    <cellStyle name="Normal 4 2 3 5 3 3" xfId="21124"/>
    <cellStyle name="Normal 4 2 3 5 3 4" xfId="21125"/>
    <cellStyle name="Normal 4 2 3 5 3 5" xfId="21126"/>
    <cellStyle name="Normal 4 2 3 5 3 6" xfId="33888"/>
    <cellStyle name="Normal 4 2 3 5 4" xfId="1745"/>
    <cellStyle name="Normal 4 2 3 5 4 2" xfId="5634"/>
    <cellStyle name="Normal 4 2 3 5 4 2 2" xfId="21127"/>
    <cellStyle name="Normal 4 2 3 5 4 2 3" xfId="21128"/>
    <cellStyle name="Normal 4 2 3 5 4 3" xfId="21129"/>
    <cellStyle name="Normal 4 2 3 5 4 4" xfId="21130"/>
    <cellStyle name="Normal 4 2 3 5 4 5" xfId="21131"/>
    <cellStyle name="Normal 4 2 3 5 5" xfId="5635"/>
    <cellStyle name="Normal 4 2 3 5 5 2" xfId="21132"/>
    <cellStyle name="Normal 4 2 3 5 5 3" xfId="21133"/>
    <cellStyle name="Normal 4 2 3 5 6" xfId="21134"/>
    <cellStyle name="Normal 4 2 3 5 7" xfId="21135"/>
    <cellStyle name="Normal 4 2 3 5 8" xfId="21136"/>
    <cellStyle name="Normal 4 2 3 5 9" xfId="32692"/>
    <cellStyle name="Normal 4 2 3 6" xfId="1055"/>
    <cellStyle name="Normal 4 2 3 6 2" xfId="3042"/>
    <cellStyle name="Normal 4 2 3 6 2 2" xfId="5636"/>
    <cellStyle name="Normal 4 2 3 6 2 2 2" xfId="21137"/>
    <cellStyle name="Normal 4 2 3 6 2 2 3" xfId="21138"/>
    <cellStyle name="Normal 4 2 3 6 2 3" xfId="21139"/>
    <cellStyle name="Normal 4 2 3 6 2 4" xfId="21140"/>
    <cellStyle name="Normal 4 2 3 6 2 5" xfId="21141"/>
    <cellStyle name="Normal 4 2 3 6 2 6" xfId="33890"/>
    <cellStyle name="Normal 4 2 3 6 3" xfId="1893"/>
    <cellStyle name="Normal 4 2 3 6 3 2" xfId="5637"/>
    <cellStyle name="Normal 4 2 3 6 3 2 2" xfId="21142"/>
    <cellStyle name="Normal 4 2 3 6 3 2 3" xfId="21143"/>
    <cellStyle name="Normal 4 2 3 6 3 3" xfId="21144"/>
    <cellStyle name="Normal 4 2 3 6 3 4" xfId="21145"/>
    <cellStyle name="Normal 4 2 3 6 3 5" xfId="21146"/>
    <cellStyle name="Normal 4 2 3 6 4" xfId="5638"/>
    <cellStyle name="Normal 4 2 3 6 4 2" xfId="21147"/>
    <cellStyle name="Normal 4 2 3 6 4 3" xfId="21148"/>
    <cellStyle name="Normal 4 2 3 6 5" xfId="21149"/>
    <cellStyle name="Normal 4 2 3 6 6" xfId="21150"/>
    <cellStyle name="Normal 4 2 3 6 7" xfId="21151"/>
    <cellStyle name="Normal 4 2 3 6 8" xfId="33231"/>
    <cellStyle name="Normal 4 2 3 7" xfId="2495"/>
    <cellStyle name="Normal 4 2 3 7 2" xfId="5639"/>
    <cellStyle name="Normal 4 2 3 7 2 2" xfId="21152"/>
    <cellStyle name="Normal 4 2 3 7 2 3" xfId="21153"/>
    <cellStyle name="Normal 4 2 3 7 2 4" xfId="21154"/>
    <cellStyle name="Normal 4 2 3 7 3" xfId="21155"/>
    <cellStyle name="Normal 4 2 3 7 4" xfId="21156"/>
    <cellStyle name="Normal 4 2 3 7 5" xfId="21157"/>
    <cellStyle name="Normal 4 2 3 7 6" xfId="33871"/>
    <cellStyle name="Normal 4 2 3 8" xfId="1350"/>
    <cellStyle name="Normal 4 2 3 8 2" xfId="5640"/>
    <cellStyle name="Normal 4 2 3 8 2 2" xfId="21158"/>
    <cellStyle name="Normal 4 2 3 8 2 3" xfId="21159"/>
    <cellStyle name="Normal 4 2 3 8 3" xfId="21160"/>
    <cellStyle name="Normal 4 2 3 8 4" xfId="21161"/>
    <cellStyle name="Normal 4 2 3 8 5" xfId="21162"/>
    <cellStyle name="Normal 4 2 3 9" xfId="5641"/>
    <cellStyle name="Normal 4 2 3 9 2" xfId="21163"/>
    <cellStyle name="Normal 4 2 3 9 3" xfId="21164"/>
    <cellStyle name="Normal 4 2 4" xfId="391"/>
    <cellStyle name="Normal 4 2 4 10" xfId="21165"/>
    <cellStyle name="Normal 4 2 4 11" xfId="21166"/>
    <cellStyle name="Normal 4 2 4 12" xfId="32569"/>
    <cellStyle name="Normal 4 2 4 2" xfId="392"/>
    <cellStyle name="Normal 4 2 4 2 10" xfId="32570"/>
    <cellStyle name="Normal 4 2 4 2 2" xfId="393"/>
    <cellStyle name="Normal 4 2 4 2 2 2" xfId="1056"/>
    <cellStyle name="Normal 4 2 4 2 2 2 2" xfId="3438"/>
    <cellStyle name="Normal 4 2 4 2 2 2 2 2" xfId="5642"/>
    <cellStyle name="Normal 4 2 4 2 2 2 2 2 2" xfId="21167"/>
    <cellStyle name="Normal 4 2 4 2 2 2 2 2 3" xfId="21168"/>
    <cellStyle name="Normal 4 2 4 2 2 2 2 3" xfId="21169"/>
    <cellStyle name="Normal 4 2 4 2 2 2 2 4" xfId="21170"/>
    <cellStyle name="Normal 4 2 4 2 2 2 2 5" xfId="21171"/>
    <cellStyle name="Normal 4 2 4 2 2 2 2 6" xfId="33894"/>
    <cellStyle name="Normal 4 2 4 2 2 2 3" xfId="2194"/>
    <cellStyle name="Normal 4 2 4 2 2 2 3 2" xfId="5643"/>
    <cellStyle name="Normal 4 2 4 2 2 2 3 2 2" xfId="21172"/>
    <cellStyle name="Normal 4 2 4 2 2 2 3 2 3" xfId="21173"/>
    <cellStyle name="Normal 4 2 4 2 2 2 3 3" xfId="21174"/>
    <cellStyle name="Normal 4 2 4 2 2 2 3 4" xfId="21175"/>
    <cellStyle name="Normal 4 2 4 2 2 2 3 5" xfId="21176"/>
    <cellStyle name="Normal 4 2 4 2 2 2 4" xfId="5644"/>
    <cellStyle name="Normal 4 2 4 2 2 2 4 2" xfId="21177"/>
    <cellStyle name="Normal 4 2 4 2 2 2 4 3" xfId="21178"/>
    <cellStyle name="Normal 4 2 4 2 2 2 5" xfId="21179"/>
    <cellStyle name="Normal 4 2 4 2 2 2 6" xfId="21180"/>
    <cellStyle name="Normal 4 2 4 2 2 2 7" xfId="21181"/>
    <cellStyle name="Normal 4 2 4 2 2 2 8" xfId="33243"/>
    <cellStyle name="Normal 4 2 4 2 2 3" xfId="2890"/>
    <cellStyle name="Normal 4 2 4 2 2 3 2" xfId="5645"/>
    <cellStyle name="Normal 4 2 4 2 2 3 2 2" xfId="21182"/>
    <cellStyle name="Normal 4 2 4 2 2 3 2 3" xfId="21183"/>
    <cellStyle name="Normal 4 2 4 2 2 3 2 4" xfId="21184"/>
    <cellStyle name="Normal 4 2 4 2 2 3 3" xfId="21185"/>
    <cellStyle name="Normal 4 2 4 2 2 3 4" xfId="21186"/>
    <cellStyle name="Normal 4 2 4 2 2 3 5" xfId="21187"/>
    <cellStyle name="Normal 4 2 4 2 2 3 6" xfId="33893"/>
    <cellStyle name="Normal 4 2 4 2 2 4" xfId="1746"/>
    <cellStyle name="Normal 4 2 4 2 2 4 2" xfId="5646"/>
    <cellStyle name="Normal 4 2 4 2 2 4 2 2" xfId="21188"/>
    <cellStyle name="Normal 4 2 4 2 2 4 2 3" xfId="21189"/>
    <cellStyle name="Normal 4 2 4 2 2 4 3" xfId="21190"/>
    <cellStyle name="Normal 4 2 4 2 2 4 4" xfId="21191"/>
    <cellStyle name="Normal 4 2 4 2 2 4 5" xfId="21192"/>
    <cellStyle name="Normal 4 2 4 2 2 5" xfId="5647"/>
    <cellStyle name="Normal 4 2 4 2 2 5 2" xfId="21193"/>
    <cellStyle name="Normal 4 2 4 2 2 5 3" xfId="21194"/>
    <cellStyle name="Normal 4 2 4 2 2 6" xfId="21195"/>
    <cellStyle name="Normal 4 2 4 2 2 7" xfId="21196"/>
    <cellStyle name="Normal 4 2 4 2 2 8" xfId="21197"/>
    <cellStyle name="Normal 4 2 4 2 2 9" xfId="32820"/>
    <cellStyle name="Normal 4 2 4 2 3" xfId="1057"/>
    <cellStyle name="Normal 4 2 4 2 3 2" xfId="3195"/>
    <cellStyle name="Normal 4 2 4 2 3 2 2" xfId="5648"/>
    <cellStyle name="Normal 4 2 4 2 3 2 2 2" xfId="21198"/>
    <cellStyle name="Normal 4 2 4 2 3 2 2 3" xfId="21199"/>
    <cellStyle name="Normal 4 2 4 2 3 2 3" xfId="21200"/>
    <cellStyle name="Normal 4 2 4 2 3 2 4" xfId="21201"/>
    <cellStyle name="Normal 4 2 4 2 3 2 5" xfId="21202"/>
    <cellStyle name="Normal 4 2 4 2 3 2 6" xfId="33895"/>
    <cellStyle name="Normal 4 2 4 2 3 3" xfId="2009"/>
    <cellStyle name="Normal 4 2 4 2 3 3 2" xfId="5649"/>
    <cellStyle name="Normal 4 2 4 2 3 3 2 2" xfId="21203"/>
    <cellStyle name="Normal 4 2 4 2 3 3 2 3" xfId="21204"/>
    <cellStyle name="Normal 4 2 4 2 3 3 3" xfId="21205"/>
    <cellStyle name="Normal 4 2 4 2 3 3 4" xfId="21206"/>
    <cellStyle name="Normal 4 2 4 2 3 3 5" xfId="21207"/>
    <cellStyle name="Normal 4 2 4 2 3 4" xfId="5650"/>
    <cellStyle name="Normal 4 2 4 2 3 4 2" xfId="21208"/>
    <cellStyle name="Normal 4 2 4 2 3 4 3" xfId="21209"/>
    <cellStyle name="Normal 4 2 4 2 3 5" xfId="21210"/>
    <cellStyle name="Normal 4 2 4 2 3 6" xfId="21211"/>
    <cellStyle name="Normal 4 2 4 2 3 7" xfId="21212"/>
    <cellStyle name="Normal 4 2 4 2 3 8" xfId="33242"/>
    <cellStyle name="Normal 4 2 4 2 4" xfId="2648"/>
    <cellStyle name="Normal 4 2 4 2 4 2" xfId="5651"/>
    <cellStyle name="Normal 4 2 4 2 4 2 2" xfId="21213"/>
    <cellStyle name="Normal 4 2 4 2 4 2 3" xfId="21214"/>
    <cellStyle name="Normal 4 2 4 2 4 2 4" xfId="21215"/>
    <cellStyle name="Normal 4 2 4 2 4 3" xfId="21216"/>
    <cellStyle name="Normal 4 2 4 2 4 4" xfId="21217"/>
    <cellStyle name="Normal 4 2 4 2 4 5" xfId="21218"/>
    <cellStyle name="Normal 4 2 4 2 4 6" xfId="33892"/>
    <cellStyle name="Normal 4 2 4 2 5" xfId="1503"/>
    <cellStyle name="Normal 4 2 4 2 5 2" xfId="5652"/>
    <cellStyle name="Normal 4 2 4 2 5 2 2" xfId="21219"/>
    <cellStyle name="Normal 4 2 4 2 5 2 3" xfId="21220"/>
    <cellStyle name="Normal 4 2 4 2 5 3" xfId="21221"/>
    <cellStyle name="Normal 4 2 4 2 5 4" xfId="21222"/>
    <cellStyle name="Normal 4 2 4 2 5 5" xfId="21223"/>
    <cellStyle name="Normal 4 2 4 2 6" xfId="5653"/>
    <cellStyle name="Normal 4 2 4 2 6 2" xfId="21224"/>
    <cellStyle name="Normal 4 2 4 2 6 3" xfId="21225"/>
    <cellStyle name="Normal 4 2 4 2 7" xfId="21226"/>
    <cellStyle name="Normal 4 2 4 2 8" xfId="21227"/>
    <cellStyle name="Normal 4 2 4 2 9" xfId="21228"/>
    <cellStyle name="Normal 4 2 4 3" xfId="394"/>
    <cellStyle name="Normal 4 2 4 3 2" xfId="1058"/>
    <cellStyle name="Normal 4 2 4 3 2 2" xfId="3276"/>
    <cellStyle name="Normal 4 2 4 3 2 2 2" xfId="5654"/>
    <cellStyle name="Normal 4 2 4 3 2 2 2 2" xfId="21229"/>
    <cellStyle name="Normal 4 2 4 3 2 2 2 3" xfId="21230"/>
    <cellStyle name="Normal 4 2 4 3 2 2 3" xfId="21231"/>
    <cellStyle name="Normal 4 2 4 3 2 2 4" xfId="21232"/>
    <cellStyle name="Normal 4 2 4 3 2 2 5" xfId="21233"/>
    <cellStyle name="Normal 4 2 4 3 2 2 6" xfId="33897"/>
    <cellStyle name="Normal 4 2 4 3 2 3" xfId="2080"/>
    <cellStyle name="Normal 4 2 4 3 2 3 2" xfId="5655"/>
    <cellStyle name="Normal 4 2 4 3 2 3 2 2" xfId="21234"/>
    <cellStyle name="Normal 4 2 4 3 2 3 2 3" xfId="21235"/>
    <cellStyle name="Normal 4 2 4 3 2 3 3" xfId="21236"/>
    <cellStyle name="Normal 4 2 4 3 2 3 4" xfId="21237"/>
    <cellStyle name="Normal 4 2 4 3 2 3 5" xfId="21238"/>
    <cellStyle name="Normal 4 2 4 3 2 4" xfId="5656"/>
    <cellStyle name="Normal 4 2 4 3 2 4 2" xfId="21239"/>
    <cellStyle name="Normal 4 2 4 3 2 4 3" xfId="21240"/>
    <cellStyle name="Normal 4 2 4 3 2 5" xfId="21241"/>
    <cellStyle name="Normal 4 2 4 3 2 6" xfId="21242"/>
    <cellStyle name="Normal 4 2 4 3 2 7" xfId="21243"/>
    <cellStyle name="Normal 4 2 4 3 2 8" xfId="33244"/>
    <cellStyle name="Normal 4 2 4 3 3" xfId="2729"/>
    <cellStyle name="Normal 4 2 4 3 3 2" xfId="5657"/>
    <cellStyle name="Normal 4 2 4 3 3 2 2" xfId="21244"/>
    <cellStyle name="Normal 4 2 4 3 3 2 3" xfId="21245"/>
    <cellStyle name="Normal 4 2 4 3 3 2 4" xfId="21246"/>
    <cellStyle name="Normal 4 2 4 3 3 3" xfId="21247"/>
    <cellStyle name="Normal 4 2 4 3 3 4" xfId="21248"/>
    <cellStyle name="Normal 4 2 4 3 3 5" xfId="21249"/>
    <cellStyle name="Normal 4 2 4 3 3 6" xfId="33896"/>
    <cellStyle name="Normal 4 2 4 3 4" xfId="1584"/>
    <cellStyle name="Normal 4 2 4 3 4 2" xfId="5658"/>
    <cellStyle name="Normal 4 2 4 3 4 2 2" xfId="21250"/>
    <cellStyle name="Normal 4 2 4 3 4 2 3" xfId="21251"/>
    <cellStyle name="Normal 4 2 4 3 4 3" xfId="21252"/>
    <cellStyle name="Normal 4 2 4 3 4 4" xfId="21253"/>
    <cellStyle name="Normal 4 2 4 3 4 5" xfId="21254"/>
    <cellStyle name="Normal 4 2 4 3 5" xfId="5659"/>
    <cellStyle name="Normal 4 2 4 3 5 2" xfId="21255"/>
    <cellStyle name="Normal 4 2 4 3 5 3" xfId="21256"/>
    <cellStyle name="Normal 4 2 4 3 6" xfId="21257"/>
    <cellStyle name="Normal 4 2 4 3 7" xfId="21258"/>
    <cellStyle name="Normal 4 2 4 3 8" xfId="21259"/>
    <cellStyle name="Normal 4 2 4 3 9" xfId="32901"/>
    <cellStyle name="Normal 4 2 4 4" xfId="395"/>
    <cellStyle name="Normal 4 2 4 4 2" xfId="1059"/>
    <cellStyle name="Normal 4 2 4 4 2 2" xfId="3439"/>
    <cellStyle name="Normal 4 2 4 4 2 2 2" xfId="5660"/>
    <cellStyle name="Normal 4 2 4 4 2 2 2 2" xfId="21260"/>
    <cellStyle name="Normal 4 2 4 4 2 2 2 3" xfId="21261"/>
    <cellStyle name="Normal 4 2 4 4 2 2 3" xfId="21262"/>
    <cellStyle name="Normal 4 2 4 4 2 2 4" xfId="21263"/>
    <cellStyle name="Normal 4 2 4 4 2 2 5" xfId="21264"/>
    <cellStyle name="Normal 4 2 4 4 2 2 6" xfId="33899"/>
    <cellStyle name="Normal 4 2 4 4 2 3" xfId="2195"/>
    <cellStyle name="Normal 4 2 4 4 2 3 2" xfId="5661"/>
    <cellStyle name="Normal 4 2 4 4 2 3 2 2" xfId="21265"/>
    <cellStyle name="Normal 4 2 4 4 2 3 2 3" xfId="21266"/>
    <cellStyle name="Normal 4 2 4 4 2 3 3" xfId="21267"/>
    <cellStyle name="Normal 4 2 4 4 2 3 4" xfId="21268"/>
    <cellStyle name="Normal 4 2 4 4 2 3 5" xfId="21269"/>
    <cellStyle name="Normal 4 2 4 4 2 4" xfId="5662"/>
    <cellStyle name="Normal 4 2 4 4 2 4 2" xfId="21270"/>
    <cellStyle name="Normal 4 2 4 4 2 4 3" xfId="21271"/>
    <cellStyle name="Normal 4 2 4 4 2 5" xfId="21272"/>
    <cellStyle name="Normal 4 2 4 4 2 6" xfId="21273"/>
    <cellStyle name="Normal 4 2 4 4 2 7" xfId="21274"/>
    <cellStyle name="Normal 4 2 4 4 2 8" xfId="33245"/>
    <cellStyle name="Normal 4 2 4 4 3" xfId="2891"/>
    <cellStyle name="Normal 4 2 4 4 3 2" xfId="5663"/>
    <cellStyle name="Normal 4 2 4 4 3 2 2" xfId="21275"/>
    <cellStyle name="Normal 4 2 4 4 3 2 3" xfId="21276"/>
    <cellStyle name="Normal 4 2 4 4 3 2 4" xfId="21277"/>
    <cellStyle name="Normal 4 2 4 4 3 3" xfId="21278"/>
    <cellStyle name="Normal 4 2 4 4 3 4" xfId="21279"/>
    <cellStyle name="Normal 4 2 4 4 3 5" xfId="21280"/>
    <cellStyle name="Normal 4 2 4 4 3 6" xfId="33898"/>
    <cellStyle name="Normal 4 2 4 4 4" xfId="1747"/>
    <cellStyle name="Normal 4 2 4 4 4 2" xfId="5664"/>
    <cellStyle name="Normal 4 2 4 4 4 2 2" xfId="21281"/>
    <cellStyle name="Normal 4 2 4 4 4 2 3" xfId="21282"/>
    <cellStyle name="Normal 4 2 4 4 4 3" xfId="21283"/>
    <cellStyle name="Normal 4 2 4 4 4 4" xfId="21284"/>
    <cellStyle name="Normal 4 2 4 4 4 5" xfId="21285"/>
    <cellStyle name="Normal 4 2 4 4 5" xfId="5665"/>
    <cellStyle name="Normal 4 2 4 4 5 2" xfId="21286"/>
    <cellStyle name="Normal 4 2 4 4 5 3" xfId="21287"/>
    <cellStyle name="Normal 4 2 4 4 6" xfId="21288"/>
    <cellStyle name="Normal 4 2 4 4 7" xfId="21289"/>
    <cellStyle name="Normal 4 2 4 4 8" xfId="21290"/>
    <cellStyle name="Normal 4 2 4 4 9" xfId="32730"/>
    <cellStyle name="Normal 4 2 4 5" xfId="1060"/>
    <cellStyle name="Normal 4 2 4 5 2" xfId="3095"/>
    <cellStyle name="Normal 4 2 4 5 2 2" xfId="5666"/>
    <cellStyle name="Normal 4 2 4 5 2 2 2" xfId="21291"/>
    <cellStyle name="Normal 4 2 4 5 2 2 3" xfId="21292"/>
    <cellStyle name="Normal 4 2 4 5 2 3" xfId="21293"/>
    <cellStyle name="Normal 4 2 4 5 2 4" xfId="21294"/>
    <cellStyle name="Normal 4 2 4 5 2 5" xfId="21295"/>
    <cellStyle name="Normal 4 2 4 5 2 6" xfId="33900"/>
    <cellStyle name="Normal 4 2 4 5 3" xfId="1931"/>
    <cellStyle name="Normal 4 2 4 5 3 2" xfId="5667"/>
    <cellStyle name="Normal 4 2 4 5 3 2 2" xfId="21296"/>
    <cellStyle name="Normal 4 2 4 5 3 2 3" xfId="21297"/>
    <cellStyle name="Normal 4 2 4 5 3 3" xfId="21298"/>
    <cellStyle name="Normal 4 2 4 5 3 4" xfId="21299"/>
    <cellStyle name="Normal 4 2 4 5 3 5" xfId="21300"/>
    <cellStyle name="Normal 4 2 4 5 4" xfId="5668"/>
    <cellStyle name="Normal 4 2 4 5 4 2" xfId="21301"/>
    <cellStyle name="Normal 4 2 4 5 4 3" xfId="21302"/>
    <cellStyle name="Normal 4 2 4 5 5" xfId="21303"/>
    <cellStyle name="Normal 4 2 4 5 6" xfId="21304"/>
    <cellStyle name="Normal 4 2 4 5 7" xfId="21305"/>
    <cellStyle name="Normal 4 2 4 5 8" xfId="33241"/>
    <cellStyle name="Normal 4 2 4 6" xfId="2548"/>
    <cellStyle name="Normal 4 2 4 6 2" xfId="5669"/>
    <cellStyle name="Normal 4 2 4 6 2 2" xfId="21306"/>
    <cellStyle name="Normal 4 2 4 6 2 3" xfId="21307"/>
    <cellStyle name="Normal 4 2 4 6 2 4" xfId="21308"/>
    <cellStyle name="Normal 4 2 4 6 3" xfId="21309"/>
    <cellStyle name="Normal 4 2 4 6 4" xfId="21310"/>
    <cellStyle name="Normal 4 2 4 6 5" xfId="21311"/>
    <cellStyle name="Normal 4 2 4 6 6" xfId="33891"/>
    <cellStyle name="Normal 4 2 4 7" xfId="1403"/>
    <cellStyle name="Normal 4 2 4 7 2" xfId="5670"/>
    <cellStyle name="Normal 4 2 4 7 2 2" xfId="21312"/>
    <cellStyle name="Normal 4 2 4 7 2 3" xfId="21313"/>
    <cellStyle name="Normal 4 2 4 7 3" xfId="21314"/>
    <cellStyle name="Normal 4 2 4 7 4" xfId="21315"/>
    <cellStyle name="Normal 4 2 4 7 5" xfId="21316"/>
    <cellStyle name="Normal 4 2 4 8" xfId="5671"/>
    <cellStyle name="Normal 4 2 4 8 2" xfId="21317"/>
    <cellStyle name="Normal 4 2 4 8 3" xfId="21318"/>
    <cellStyle name="Normal 4 2 4 9" xfId="21319"/>
    <cellStyle name="Normal 4 2 5" xfId="396"/>
    <cellStyle name="Normal 4 2 5 10" xfId="32571"/>
    <cellStyle name="Normal 4 2 5 2" xfId="397"/>
    <cellStyle name="Normal 4 2 5 2 2" xfId="1061"/>
    <cellStyle name="Normal 4 2 5 2 2 2" xfId="3440"/>
    <cellStyle name="Normal 4 2 5 2 2 2 2" xfId="5672"/>
    <cellStyle name="Normal 4 2 5 2 2 2 2 2" xfId="21320"/>
    <cellStyle name="Normal 4 2 5 2 2 2 2 3" xfId="21321"/>
    <cellStyle name="Normal 4 2 5 2 2 2 3" xfId="21322"/>
    <cellStyle name="Normal 4 2 5 2 2 2 4" xfId="21323"/>
    <cellStyle name="Normal 4 2 5 2 2 2 5" xfId="21324"/>
    <cellStyle name="Normal 4 2 5 2 2 2 6" xfId="33903"/>
    <cellStyle name="Normal 4 2 5 2 2 3" xfId="2196"/>
    <cellStyle name="Normal 4 2 5 2 2 3 2" xfId="5673"/>
    <cellStyle name="Normal 4 2 5 2 2 3 2 2" xfId="21325"/>
    <cellStyle name="Normal 4 2 5 2 2 3 2 3" xfId="21326"/>
    <cellStyle name="Normal 4 2 5 2 2 3 3" xfId="21327"/>
    <cellStyle name="Normal 4 2 5 2 2 3 4" xfId="21328"/>
    <cellStyle name="Normal 4 2 5 2 2 3 5" xfId="21329"/>
    <cellStyle name="Normal 4 2 5 2 2 4" xfId="5674"/>
    <cellStyle name="Normal 4 2 5 2 2 4 2" xfId="21330"/>
    <cellStyle name="Normal 4 2 5 2 2 4 3" xfId="21331"/>
    <cellStyle name="Normal 4 2 5 2 2 5" xfId="21332"/>
    <cellStyle name="Normal 4 2 5 2 2 6" xfId="21333"/>
    <cellStyle name="Normal 4 2 5 2 2 7" xfId="21334"/>
    <cellStyle name="Normal 4 2 5 2 2 8" xfId="33247"/>
    <cellStyle name="Normal 4 2 5 2 3" xfId="2892"/>
    <cellStyle name="Normal 4 2 5 2 3 2" xfId="5675"/>
    <cellStyle name="Normal 4 2 5 2 3 2 2" xfId="21335"/>
    <cellStyle name="Normal 4 2 5 2 3 2 3" xfId="21336"/>
    <cellStyle name="Normal 4 2 5 2 3 2 4" xfId="21337"/>
    <cellStyle name="Normal 4 2 5 2 3 3" xfId="21338"/>
    <cellStyle name="Normal 4 2 5 2 3 4" xfId="21339"/>
    <cellStyle name="Normal 4 2 5 2 3 5" xfId="21340"/>
    <cellStyle name="Normal 4 2 5 2 3 6" xfId="33902"/>
    <cellStyle name="Normal 4 2 5 2 4" xfId="1748"/>
    <cellStyle name="Normal 4 2 5 2 4 2" xfId="5676"/>
    <cellStyle name="Normal 4 2 5 2 4 2 2" xfId="21341"/>
    <cellStyle name="Normal 4 2 5 2 4 2 3" xfId="21342"/>
    <cellStyle name="Normal 4 2 5 2 4 3" xfId="21343"/>
    <cellStyle name="Normal 4 2 5 2 4 4" xfId="21344"/>
    <cellStyle name="Normal 4 2 5 2 4 5" xfId="21345"/>
    <cellStyle name="Normal 4 2 5 2 5" xfId="5677"/>
    <cellStyle name="Normal 4 2 5 2 5 2" xfId="21346"/>
    <cellStyle name="Normal 4 2 5 2 5 3" xfId="21347"/>
    <cellStyle name="Normal 4 2 5 2 6" xfId="21348"/>
    <cellStyle name="Normal 4 2 5 2 7" xfId="21349"/>
    <cellStyle name="Normal 4 2 5 2 8" xfId="21350"/>
    <cellStyle name="Normal 4 2 5 2 9" xfId="32821"/>
    <cellStyle name="Normal 4 2 5 3" xfId="1062"/>
    <cellStyle name="Normal 4 2 5 3 2" xfId="3196"/>
    <cellStyle name="Normal 4 2 5 3 2 2" xfId="5678"/>
    <cellStyle name="Normal 4 2 5 3 2 2 2" xfId="21351"/>
    <cellStyle name="Normal 4 2 5 3 2 2 3" xfId="21352"/>
    <cellStyle name="Normal 4 2 5 3 2 3" xfId="21353"/>
    <cellStyle name="Normal 4 2 5 3 2 4" xfId="21354"/>
    <cellStyle name="Normal 4 2 5 3 2 5" xfId="21355"/>
    <cellStyle name="Normal 4 2 5 3 2 6" xfId="33904"/>
    <cellStyle name="Normal 4 2 5 3 3" xfId="2010"/>
    <cellStyle name="Normal 4 2 5 3 3 2" xfId="5679"/>
    <cellStyle name="Normal 4 2 5 3 3 2 2" xfId="21356"/>
    <cellStyle name="Normal 4 2 5 3 3 2 3" xfId="21357"/>
    <cellStyle name="Normal 4 2 5 3 3 3" xfId="21358"/>
    <cellStyle name="Normal 4 2 5 3 3 4" xfId="21359"/>
    <cellStyle name="Normal 4 2 5 3 3 5" xfId="21360"/>
    <cellStyle name="Normal 4 2 5 3 4" xfId="5680"/>
    <cellStyle name="Normal 4 2 5 3 4 2" xfId="21361"/>
    <cellStyle name="Normal 4 2 5 3 4 3" xfId="21362"/>
    <cellStyle name="Normal 4 2 5 3 5" xfId="21363"/>
    <cellStyle name="Normal 4 2 5 3 6" xfId="21364"/>
    <cellStyle name="Normal 4 2 5 3 7" xfId="21365"/>
    <cellStyle name="Normal 4 2 5 3 8" xfId="33246"/>
    <cellStyle name="Normal 4 2 5 4" xfId="2649"/>
    <cellStyle name="Normal 4 2 5 4 2" xfId="5681"/>
    <cellStyle name="Normal 4 2 5 4 2 2" xfId="21366"/>
    <cellStyle name="Normal 4 2 5 4 2 3" xfId="21367"/>
    <cellStyle name="Normal 4 2 5 4 2 4" xfId="21368"/>
    <cellStyle name="Normal 4 2 5 4 3" xfId="21369"/>
    <cellStyle name="Normal 4 2 5 4 4" xfId="21370"/>
    <cellStyle name="Normal 4 2 5 4 5" xfId="21371"/>
    <cellStyle name="Normal 4 2 5 4 6" xfId="33901"/>
    <cellStyle name="Normal 4 2 5 5" xfId="1504"/>
    <cellStyle name="Normal 4 2 5 5 2" xfId="5682"/>
    <cellStyle name="Normal 4 2 5 5 2 2" xfId="21372"/>
    <cellStyle name="Normal 4 2 5 5 2 3" xfId="21373"/>
    <cellStyle name="Normal 4 2 5 5 3" xfId="21374"/>
    <cellStyle name="Normal 4 2 5 5 4" xfId="21375"/>
    <cellStyle name="Normal 4 2 5 5 5" xfId="21376"/>
    <cellStyle name="Normal 4 2 5 6" xfId="5683"/>
    <cellStyle name="Normal 4 2 5 6 2" xfId="21377"/>
    <cellStyle name="Normal 4 2 5 6 3" xfId="21378"/>
    <cellStyle name="Normal 4 2 5 7" xfId="21379"/>
    <cellStyle name="Normal 4 2 5 8" xfId="21380"/>
    <cellStyle name="Normal 4 2 5 9" xfId="21381"/>
    <cellStyle name="Normal 4 2 6" xfId="398"/>
    <cellStyle name="Normal 4 2 6 2" xfId="1063"/>
    <cellStyle name="Normal 4 2 6 2 2" xfId="3271"/>
    <cellStyle name="Normal 4 2 6 2 2 2" xfId="5684"/>
    <cellStyle name="Normal 4 2 6 2 2 2 2" xfId="21382"/>
    <cellStyle name="Normal 4 2 6 2 2 2 3" xfId="21383"/>
    <cellStyle name="Normal 4 2 6 2 2 3" xfId="21384"/>
    <cellStyle name="Normal 4 2 6 2 2 4" xfId="21385"/>
    <cellStyle name="Normal 4 2 6 2 2 5" xfId="21386"/>
    <cellStyle name="Normal 4 2 6 2 2 6" xfId="33906"/>
    <cellStyle name="Normal 4 2 6 2 3" xfId="2075"/>
    <cellStyle name="Normal 4 2 6 2 3 2" xfId="5685"/>
    <cellStyle name="Normal 4 2 6 2 3 2 2" xfId="21387"/>
    <cellStyle name="Normal 4 2 6 2 3 2 3" xfId="21388"/>
    <cellStyle name="Normal 4 2 6 2 3 3" xfId="21389"/>
    <cellStyle name="Normal 4 2 6 2 3 4" xfId="21390"/>
    <cellStyle name="Normal 4 2 6 2 3 5" xfId="21391"/>
    <cellStyle name="Normal 4 2 6 2 4" xfId="5686"/>
    <cellStyle name="Normal 4 2 6 2 4 2" xfId="21392"/>
    <cellStyle name="Normal 4 2 6 2 4 3" xfId="21393"/>
    <cellStyle name="Normal 4 2 6 2 5" xfId="21394"/>
    <cellStyle name="Normal 4 2 6 2 6" xfId="21395"/>
    <cellStyle name="Normal 4 2 6 2 7" xfId="21396"/>
    <cellStyle name="Normal 4 2 6 2 8" xfId="33248"/>
    <cellStyle name="Normal 4 2 6 3" xfId="2724"/>
    <cellStyle name="Normal 4 2 6 3 2" xfId="5687"/>
    <cellStyle name="Normal 4 2 6 3 2 2" xfId="21397"/>
    <cellStyle name="Normal 4 2 6 3 2 3" xfId="21398"/>
    <cellStyle name="Normal 4 2 6 3 2 4" xfId="21399"/>
    <cellStyle name="Normal 4 2 6 3 3" xfId="21400"/>
    <cellStyle name="Normal 4 2 6 3 4" xfId="21401"/>
    <cellStyle name="Normal 4 2 6 3 5" xfId="21402"/>
    <cellStyle name="Normal 4 2 6 3 6" xfId="33905"/>
    <cellStyle name="Normal 4 2 6 4" xfId="1579"/>
    <cellStyle name="Normal 4 2 6 4 2" xfId="5688"/>
    <cellStyle name="Normal 4 2 6 4 2 2" xfId="21403"/>
    <cellStyle name="Normal 4 2 6 4 2 3" xfId="21404"/>
    <cellStyle name="Normal 4 2 6 4 3" xfId="21405"/>
    <cellStyle name="Normal 4 2 6 4 4" xfId="21406"/>
    <cellStyle name="Normal 4 2 6 4 5" xfId="21407"/>
    <cellStyle name="Normal 4 2 6 5" xfId="5689"/>
    <cellStyle name="Normal 4 2 6 5 2" xfId="21408"/>
    <cellStyle name="Normal 4 2 6 5 3" xfId="21409"/>
    <cellStyle name="Normal 4 2 6 6" xfId="21410"/>
    <cellStyle name="Normal 4 2 6 7" xfId="21411"/>
    <cellStyle name="Normal 4 2 6 8" xfId="21412"/>
    <cellStyle name="Normal 4 2 6 9" xfId="32896"/>
    <cellStyle name="Normal 4 2 7" xfId="399"/>
    <cellStyle name="Normal 4 2 7 2" xfId="1064"/>
    <cellStyle name="Normal 4 2 7 2 2" xfId="3441"/>
    <cellStyle name="Normal 4 2 7 2 2 2" xfId="5690"/>
    <cellStyle name="Normal 4 2 7 2 2 2 2" xfId="21413"/>
    <cellStyle name="Normal 4 2 7 2 2 2 3" xfId="21414"/>
    <cellStyle name="Normal 4 2 7 2 2 3" xfId="21415"/>
    <cellStyle name="Normal 4 2 7 2 2 4" xfId="21416"/>
    <cellStyle name="Normal 4 2 7 2 2 5" xfId="21417"/>
    <cellStyle name="Normal 4 2 7 2 2 6" xfId="33908"/>
    <cellStyle name="Normal 4 2 7 2 3" xfId="2197"/>
    <cellStyle name="Normal 4 2 7 2 3 2" xfId="5691"/>
    <cellStyle name="Normal 4 2 7 2 3 2 2" xfId="21418"/>
    <cellStyle name="Normal 4 2 7 2 3 2 3" xfId="21419"/>
    <cellStyle name="Normal 4 2 7 2 3 3" xfId="21420"/>
    <cellStyle name="Normal 4 2 7 2 3 4" xfId="21421"/>
    <cellStyle name="Normal 4 2 7 2 3 5" xfId="21422"/>
    <cellStyle name="Normal 4 2 7 2 4" xfId="5692"/>
    <cellStyle name="Normal 4 2 7 2 4 2" xfId="21423"/>
    <cellStyle name="Normal 4 2 7 2 4 3" xfId="21424"/>
    <cellStyle name="Normal 4 2 7 2 5" xfId="21425"/>
    <cellStyle name="Normal 4 2 7 2 6" xfId="21426"/>
    <cellStyle name="Normal 4 2 7 2 7" xfId="21427"/>
    <cellStyle name="Normal 4 2 7 2 8" xfId="33249"/>
    <cellStyle name="Normal 4 2 7 3" xfId="2893"/>
    <cellStyle name="Normal 4 2 7 3 2" xfId="5693"/>
    <cellStyle name="Normal 4 2 7 3 2 2" xfId="21428"/>
    <cellStyle name="Normal 4 2 7 3 2 3" xfId="21429"/>
    <cellStyle name="Normal 4 2 7 3 2 4" xfId="21430"/>
    <cellStyle name="Normal 4 2 7 3 3" xfId="21431"/>
    <cellStyle name="Normal 4 2 7 3 4" xfId="21432"/>
    <cellStyle name="Normal 4 2 7 3 5" xfId="21433"/>
    <cellStyle name="Normal 4 2 7 3 6" xfId="33907"/>
    <cellStyle name="Normal 4 2 7 4" xfId="1749"/>
    <cellStyle name="Normal 4 2 7 4 2" xfId="5694"/>
    <cellStyle name="Normal 4 2 7 4 2 2" xfId="21434"/>
    <cellStyle name="Normal 4 2 7 4 2 3" xfId="21435"/>
    <cellStyle name="Normal 4 2 7 4 3" xfId="21436"/>
    <cellStyle name="Normal 4 2 7 4 4" xfId="21437"/>
    <cellStyle name="Normal 4 2 7 4 5" xfId="21438"/>
    <cellStyle name="Normal 4 2 7 5" xfId="5695"/>
    <cellStyle name="Normal 4 2 7 5 2" xfId="21439"/>
    <cellStyle name="Normal 4 2 7 5 3" xfId="21440"/>
    <cellStyle name="Normal 4 2 7 6" xfId="21441"/>
    <cellStyle name="Normal 4 2 7 7" xfId="21442"/>
    <cellStyle name="Normal 4 2 7 8" xfId="21443"/>
    <cellStyle name="Normal 4 2 7 9" xfId="32678"/>
    <cellStyle name="Normal 4 2 8" xfId="1065"/>
    <cellStyle name="Normal 4 2 8 2" xfId="3025"/>
    <cellStyle name="Normal 4 2 8 2 2" xfId="5696"/>
    <cellStyle name="Normal 4 2 8 2 2 2" xfId="21444"/>
    <cellStyle name="Normal 4 2 8 2 2 3" xfId="21445"/>
    <cellStyle name="Normal 4 2 8 2 3" xfId="21446"/>
    <cellStyle name="Normal 4 2 8 2 4" xfId="21447"/>
    <cellStyle name="Normal 4 2 8 2 5" xfId="21448"/>
    <cellStyle name="Normal 4 2 8 2 6" xfId="33909"/>
    <cellStyle name="Normal 4 2 8 3" xfId="1881"/>
    <cellStyle name="Normal 4 2 8 3 2" xfId="5697"/>
    <cellStyle name="Normal 4 2 8 3 2 2" xfId="21449"/>
    <cellStyle name="Normal 4 2 8 3 2 3" xfId="21450"/>
    <cellStyle name="Normal 4 2 8 3 3" xfId="21451"/>
    <cellStyle name="Normal 4 2 8 3 4" xfId="21452"/>
    <cellStyle name="Normal 4 2 8 3 5" xfId="21453"/>
    <cellStyle name="Normal 4 2 8 4" xfId="5698"/>
    <cellStyle name="Normal 4 2 8 4 2" xfId="21454"/>
    <cellStyle name="Normal 4 2 8 4 3" xfId="21455"/>
    <cellStyle name="Normal 4 2 8 5" xfId="21456"/>
    <cellStyle name="Normal 4 2 8 6" xfId="21457"/>
    <cellStyle name="Normal 4 2 8 7" xfId="21458"/>
    <cellStyle name="Normal 4 2 8 8" xfId="33220"/>
    <cellStyle name="Normal 4 2 9" xfId="2478"/>
    <cellStyle name="Normal 4 2 9 2" xfId="5699"/>
    <cellStyle name="Normal 4 2 9 2 2" xfId="21459"/>
    <cellStyle name="Normal 4 2 9 2 3" xfId="21460"/>
    <cellStyle name="Normal 4 2 9 2 4" xfId="21461"/>
    <cellStyle name="Normal 4 2 9 3" xfId="21462"/>
    <cellStyle name="Normal 4 2 9 4" xfId="21463"/>
    <cellStyle name="Normal 4 2 9 5" xfId="21464"/>
    <cellStyle name="Normal 4 2 9 6" xfId="33850"/>
    <cellStyle name="Normal 4 2_Feuil1" xfId="32994"/>
    <cellStyle name="Normal 4 20" xfId="699"/>
    <cellStyle name="Normal 4 3" xfId="400"/>
    <cellStyle name="Normal 4 3 10" xfId="1332"/>
    <cellStyle name="Normal 4 3 10 2" xfId="5700"/>
    <cellStyle name="Normal 4 3 10 2 2" xfId="21465"/>
    <cellStyle name="Normal 4 3 10 2 3" xfId="21466"/>
    <cellStyle name="Normal 4 3 10 3" xfId="21467"/>
    <cellStyle name="Normal 4 3 10 4" xfId="21468"/>
    <cellStyle name="Normal 4 3 10 5" xfId="21469"/>
    <cellStyle name="Normal 4 3 11" xfId="5701"/>
    <cellStyle name="Normal 4 3 11 2" xfId="21470"/>
    <cellStyle name="Normal 4 3 11 3" xfId="21471"/>
    <cellStyle name="Normal 4 3 12" xfId="21472"/>
    <cellStyle name="Normal 4 3 13" xfId="21473"/>
    <cellStyle name="Normal 4 3 14" xfId="21474"/>
    <cellStyle name="Normal 4 3 15" xfId="32449"/>
    <cellStyle name="Normal 4 3 2" xfId="401"/>
    <cellStyle name="Normal 4 3 2 10" xfId="21475"/>
    <cellStyle name="Normal 4 3 2 11" xfId="21476"/>
    <cellStyle name="Normal 4 3 2 12" xfId="21477"/>
    <cellStyle name="Normal 4 3 2 13" xfId="32572"/>
    <cellStyle name="Normal 4 3 2 2" xfId="402"/>
    <cellStyle name="Normal 4 3 2 2 10" xfId="21478"/>
    <cellStyle name="Normal 4 3 2 2 11" xfId="32573"/>
    <cellStyle name="Normal 4 3 2 2 2" xfId="403"/>
    <cellStyle name="Normal 4 3 2 2 2 10" xfId="32574"/>
    <cellStyle name="Normal 4 3 2 2 2 2" xfId="404"/>
    <cellStyle name="Normal 4 3 2 2 2 2 2" xfId="1066"/>
    <cellStyle name="Normal 4 3 2 2 2 2 2 2" xfId="3442"/>
    <cellStyle name="Normal 4 3 2 2 2 2 2 2 2" xfId="5702"/>
    <cellStyle name="Normal 4 3 2 2 2 2 2 2 2 2" xfId="21479"/>
    <cellStyle name="Normal 4 3 2 2 2 2 2 2 2 3" xfId="21480"/>
    <cellStyle name="Normal 4 3 2 2 2 2 2 2 3" xfId="21481"/>
    <cellStyle name="Normal 4 3 2 2 2 2 2 2 4" xfId="21482"/>
    <cellStyle name="Normal 4 3 2 2 2 2 2 2 5" xfId="21483"/>
    <cellStyle name="Normal 4 3 2 2 2 2 2 2 6" xfId="33915"/>
    <cellStyle name="Normal 4 3 2 2 2 2 2 3" xfId="2198"/>
    <cellStyle name="Normal 4 3 2 2 2 2 2 3 2" xfId="5703"/>
    <cellStyle name="Normal 4 3 2 2 2 2 2 3 2 2" xfId="21484"/>
    <cellStyle name="Normal 4 3 2 2 2 2 2 3 2 3" xfId="21485"/>
    <cellStyle name="Normal 4 3 2 2 2 2 2 3 3" xfId="21486"/>
    <cellStyle name="Normal 4 3 2 2 2 2 2 3 4" xfId="21487"/>
    <cellStyle name="Normal 4 3 2 2 2 2 2 3 5" xfId="21488"/>
    <cellStyle name="Normal 4 3 2 2 2 2 2 4" xfId="5704"/>
    <cellStyle name="Normal 4 3 2 2 2 2 2 4 2" xfId="21489"/>
    <cellStyle name="Normal 4 3 2 2 2 2 2 4 3" xfId="21490"/>
    <cellStyle name="Normal 4 3 2 2 2 2 2 5" xfId="21491"/>
    <cellStyle name="Normal 4 3 2 2 2 2 2 6" xfId="21492"/>
    <cellStyle name="Normal 4 3 2 2 2 2 2 7" xfId="21493"/>
    <cellStyle name="Normal 4 3 2 2 2 2 2 8" xfId="33254"/>
    <cellStyle name="Normal 4 3 2 2 2 2 3" xfId="2894"/>
    <cellStyle name="Normal 4 3 2 2 2 2 3 2" xfId="5705"/>
    <cellStyle name="Normal 4 3 2 2 2 2 3 2 2" xfId="21494"/>
    <cellStyle name="Normal 4 3 2 2 2 2 3 2 3" xfId="21495"/>
    <cellStyle name="Normal 4 3 2 2 2 2 3 2 4" xfId="21496"/>
    <cellStyle name="Normal 4 3 2 2 2 2 3 3" xfId="21497"/>
    <cellStyle name="Normal 4 3 2 2 2 2 3 4" xfId="21498"/>
    <cellStyle name="Normal 4 3 2 2 2 2 3 5" xfId="21499"/>
    <cellStyle name="Normal 4 3 2 2 2 2 3 6" xfId="33914"/>
    <cellStyle name="Normal 4 3 2 2 2 2 4" xfId="1750"/>
    <cellStyle name="Normal 4 3 2 2 2 2 4 2" xfId="5706"/>
    <cellStyle name="Normal 4 3 2 2 2 2 4 2 2" xfId="21500"/>
    <cellStyle name="Normal 4 3 2 2 2 2 4 2 3" xfId="21501"/>
    <cellStyle name="Normal 4 3 2 2 2 2 4 3" xfId="21502"/>
    <cellStyle name="Normal 4 3 2 2 2 2 4 4" xfId="21503"/>
    <cellStyle name="Normal 4 3 2 2 2 2 4 5" xfId="21504"/>
    <cellStyle name="Normal 4 3 2 2 2 2 5" xfId="5707"/>
    <cellStyle name="Normal 4 3 2 2 2 2 5 2" xfId="21505"/>
    <cellStyle name="Normal 4 3 2 2 2 2 5 3" xfId="21506"/>
    <cellStyle name="Normal 4 3 2 2 2 2 6" xfId="21507"/>
    <cellStyle name="Normal 4 3 2 2 2 2 7" xfId="21508"/>
    <cellStyle name="Normal 4 3 2 2 2 2 8" xfId="21509"/>
    <cellStyle name="Normal 4 3 2 2 2 2 9" xfId="32822"/>
    <cellStyle name="Normal 4 3 2 2 2 3" xfId="1067"/>
    <cellStyle name="Normal 4 3 2 2 2 3 2" xfId="3197"/>
    <cellStyle name="Normal 4 3 2 2 2 3 2 2" xfId="5708"/>
    <cellStyle name="Normal 4 3 2 2 2 3 2 2 2" xfId="21510"/>
    <cellStyle name="Normal 4 3 2 2 2 3 2 2 3" xfId="21511"/>
    <cellStyle name="Normal 4 3 2 2 2 3 2 3" xfId="21512"/>
    <cellStyle name="Normal 4 3 2 2 2 3 2 4" xfId="21513"/>
    <cellStyle name="Normal 4 3 2 2 2 3 2 5" xfId="21514"/>
    <cellStyle name="Normal 4 3 2 2 2 3 2 6" xfId="33916"/>
    <cellStyle name="Normal 4 3 2 2 2 3 3" xfId="2011"/>
    <cellStyle name="Normal 4 3 2 2 2 3 3 2" xfId="5709"/>
    <cellStyle name="Normal 4 3 2 2 2 3 3 2 2" xfId="21515"/>
    <cellStyle name="Normal 4 3 2 2 2 3 3 2 3" xfId="21516"/>
    <cellStyle name="Normal 4 3 2 2 2 3 3 3" xfId="21517"/>
    <cellStyle name="Normal 4 3 2 2 2 3 3 4" xfId="21518"/>
    <cellStyle name="Normal 4 3 2 2 2 3 3 5" xfId="21519"/>
    <cellStyle name="Normal 4 3 2 2 2 3 4" xfId="5710"/>
    <cellStyle name="Normal 4 3 2 2 2 3 4 2" xfId="21520"/>
    <cellStyle name="Normal 4 3 2 2 2 3 4 3" xfId="21521"/>
    <cellStyle name="Normal 4 3 2 2 2 3 5" xfId="21522"/>
    <cellStyle name="Normal 4 3 2 2 2 3 6" xfId="21523"/>
    <cellStyle name="Normal 4 3 2 2 2 3 7" xfId="21524"/>
    <cellStyle name="Normal 4 3 2 2 2 3 8" xfId="33253"/>
    <cellStyle name="Normal 4 3 2 2 2 4" xfId="2650"/>
    <cellStyle name="Normal 4 3 2 2 2 4 2" xfId="5711"/>
    <cellStyle name="Normal 4 3 2 2 2 4 2 2" xfId="21525"/>
    <cellStyle name="Normal 4 3 2 2 2 4 2 3" xfId="21526"/>
    <cellStyle name="Normal 4 3 2 2 2 4 2 4" xfId="21527"/>
    <cellStyle name="Normal 4 3 2 2 2 4 3" xfId="21528"/>
    <cellStyle name="Normal 4 3 2 2 2 4 4" xfId="21529"/>
    <cellStyle name="Normal 4 3 2 2 2 4 5" xfId="21530"/>
    <cellStyle name="Normal 4 3 2 2 2 4 6" xfId="33913"/>
    <cellStyle name="Normal 4 3 2 2 2 5" xfId="1505"/>
    <cellStyle name="Normal 4 3 2 2 2 5 2" xfId="5712"/>
    <cellStyle name="Normal 4 3 2 2 2 5 2 2" xfId="21531"/>
    <cellStyle name="Normal 4 3 2 2 2 5 2 3" xfId="21532"/>
    <cellStyle name="Normal 4 3 2 2 2 5 3" xfId="21533"/>
    <cellStyle name="Normal 4 3 2 2 2 5 4" xfId="21534"/>
    <cellStyle name="Normal 4 3 2 2 2 5 5" xfId="21535"/>
    <cellStyle name="Normal 4 3 2 2 2 6" xfId="5713"/>
    <cellStyle name="Normal 4 3 2 2 2 6 2" xfId="21536"/>
    <cellStyle name="Normal 4 3 2 2 2 6 3" xfId="21537"/>
    <cellStyle name="Normal 4 3 2 2 2 7" xfId="21538"/>
    <cellStyle name="Normal 4 3 2 2 2 8" xfId="21539"/>
    <cellStyle name="Normal 4 3 2 2 2 9" xfId="21540"/>
    <cellStyle name="Normal 4 3 2 2 3" xfId="405"/>
    <cellStyle name="Normal 4 3 2 2 3 2" xfId="1068"/>
    <cellStyle name="Normal 4 3 2 2 3 2 2" xfId="3443"/>
    <cellStyle name="Normal 4 3 2 2 3 2 2 2" xfId="5714"/>
    <cellStyle name="Normal 4 3 2 2 3 2 2 2 2" xfId="21541"/>
    <cellStyle name="Normal 4 3 2 2 3 2 2 2 3" xfId="21542"/>
    <cellStyle name="Normal 4 3 2 2 3 2 2 3" xfId="21543"/>
    <cellStyle name="Normal 4 3 2 2 3 2 2 4" xfId="21544"/>
    <cellStyle name="Normal 4 3 2 2 3 2 2 5" xfId="21545"/>
    <cellStyle name="Normal 4 3 2 2 3 2 2 6" xfId="33918"/>
    <cellStyle name="Normal 4 3 2 2 3 2 3" xfId="2199"/>
    <cellStyle name="Normal 4 3 2 2 3 2 3 2" xfId="5715"/>
    <cellStyle name="Normal 4 3 2 2 3 2 3 2 2" xfId="21546"/>
    <cellStyle name="Normal 4 3 2 2 3 2 3 2 3" xfId="21547"/>
    <cellStyle name="Normal 4 3 2 2 3 2 3 3" xfId="21548"/>
    <cellStyle name="Normal 4 3 2 2 3 2 3 4" xfId="21549"/>
    <cellStyle name="Normal 4 3 2 2 3 2 3 5" xfId="21550"/>
    <cellStyle name="Normal 4 3 2 2 3 2 4" xfId="5716"/>
    <cellStyle name="Normal 4 3 2 2 3 2 4 2" xfId="21551"/>
    <cellStyle name="Normal 4 3 2 2 3 2 4 3" xfId="21552"/>
    <cellStyle name="Normal 4 3 2 2 3 2 5" xfId="21553"/>
    <cellStyle name="Normal 4 3 2 2 3 2 6" xfId="21554"/>
    <cellStyle name="Normal 4 3 2 2 3 2 7" xfId="21555"/>
    <cellStyle name="Normal 4 3 2 2 3 2 8" xfId="33255"/>
    <cellStyle name="Normal 4 3 2 2 3 3" xfId="2895"/>
    <cellStyle name="Normal 4 3 2 2 3 3 2" xfId="5717"/>
    <cellStyle name="Normal 4 3 2 2 3 3 2 2" xfId="21556"/>
    <cellStyle name="Normal 4 3 2 2 3 3 2 3" xfId="21557"/>
    <cellStyle name="Normal 4 3 2 2 3 3 2 4" xfId="21558"/>
    <cellStyle name="Normal 4 3 2 2 3 3 3" xfId="21559"/>
    <cellStyle name="Normal 4 3 2 2 3 3 4" xfId="21560"/>
    <cellStyle name="Normal 4 3 2 2 3 3 5" xfId="21561"/>
    <cellStyle name="Normal 4 3 2 2 3 3 6" xfId="33917"/>
    <cellStyle name="Normal 4 3 2 2 3 4" xfId="1751"/>
    <cellStyle name="Normal 4 3 2 2 3 4 2" xfId="5718"/>
    <cellStyle name="Normal 4 3 2 2 3 4 2 2" xfId="21562"/>
    <cellStyle name="Normal 4 3 2 2 3 4 2 3" xfId="21563"/>
    <cellStyle name="Normal 4 3 2 2 3 4 3" xfId="21564"/>
    <cellStyle name="Normal 4 3 2 2 3 4 4" xfId="21565"/>
    <cellStyle name="Normal 4 3 2 2 3 4 5" xfId="21566"/>
    <cellStyle name="Normal 4 3 2 2 3 5" xfId="5719"/>
    <cellStyle name="Normal 4 3 2 2 3 5 2" xfId="21567"/>
    <cellStyle name="Normal 4 3 2 2 3 5 3" xfId="21568"/>
    <cellStyle name="Normal 4 3 2 2 3 6" xfId="21569"/>
    <cellStyle name="Normal 4 3 2 2 3 7" xfId="21570"/>
    <cellStyle name="Normal 4 3 2 2 3 8" xfId="21571"/>
    <cellStyle name="Normal 4 3 2 2 3 9" xfId="32732"/>
    <cellStyle name="Normal 4 3 2 2 4" xfId="1069"/>
    <cellStyle name="Normal 4 3 2 2 4 2" xfId="3097"/>
    <cellStyle name="Normal 4 3 2 2 4 2 2" xfId="5720"/>
    <cellStyle name="Normal 4 3 2 2 4 2 2 2" xfId="21572"/>
    <cellStyle name="Normal 4 3 2 2 4 2 2 3" xfId="21573"/>
    <cellStyle name="Normal 4 3 2 2 4 2 3" xfId="21574"/>
    <cellStyle name="Normal 4 3 2 2 4 2 4" xfId="21575"/>
    <cellStyle name="Normal 4 3 2 2 4 2 5" xfId="21576"/>
    <cellStyle name="Normal 4 3 2 2 4 2 6" xfId="33919"/>
    <cellStyle name="Normal 4 3 2 2 4 3" xfId="1933"/>
    <cellStyle name="Normal 4 3 2 2 4 3 2" xfId="5721"/>
    <cellStyle name="Normal 4 3 2 2 4 3 2 2" xfId="21577"/>
    <cellStyle name="Normal 4 3 2 2 4 3 2 3" xfId="21578"/>
    <cellStyle name="Normal 4 3 2 2 4 3 3" xfId="21579"/>
    <cellStyle name="Normal 4 3 2 2 4 3 4" xfId="21580"/>
    <cellStyle name="Normal 4 3 2 2 4 3 5" xfId="21581"/>
    <cellStyle name="Normal 4 3 2 2 4 4" xfId="5722"/>
    <cellStyle name="Normal 4 3 2 2 4 4 2" xfId="21582"/>
    <cellStyle name="Normal 4 3 2 2 4 4 3" xfId="21583"/>
    <cellStyle name="Normal 4 3 2 2 4 5" xfId="21584"/>
    <cellStyle name="Normal 4 3 2 2 4 6" xfId="21585"/>
    <cellStyle name="Normal 4 3 2 2 4 7" xfId="21586"/>
    <cellStyle name="Normal 4 3 2 2 4 8" xfId="33252"/>
    <cellStyle name="Normal 4 3 2 2 5" xfId="2550"/>
    <cellStyle name="Normal 4 3 2 2 5 2" xfId="5723"/>
    <cellStyle name="Normal 4 3 2 2 5 2 2" xfId="21587"/>
    <cellStyle name="Normal 4 3 2 2 5 2 3" xfId="21588"/>
    <cellStyle name="Normal 4 3 2 2 5 2 4" xfId="21589"/>
    <cellStyle name="Normal 4 3 2 2 5 3" xfId="21590"/>
    <cellStyle name="Normal 4 3 2 2 5 4" xfId="21591"/>
    <cellStyle name="Normal 4 3 2 2 5 5" xfId="21592"/>
    <cellStyle name="Normal 4 3 2 2 5 6" xfId="33912"/>
    <cellStyle name="Normal 4 3 2 2 6" xfId="1405"/>
    <cellStyle name="Normal 4 3 2 2 6 2" xfId="5724"/>
    <cellStyle name="Normal 4 3 2 2 6 2 2" xfId="21593"/>
    <cellStyle name="Normal 4 3 2 2 6 2 3" xfId="21594"/>
    <cellStyle name="Normal 4 3 2 2 6 3" xfId="21595"/>
    <cellStyle name="Normal 4 3 2 2 6 4" xfId="21596"/>
    <cellStyle name="Normal 4 3 2 2 6 5" xfId="21597"/>
    <cellStyle name="Normal 4 3 2 2 7" xfId="5725"/>
    <cellStyle name="Normal 4 3 2 2 7 2" xfId="21598"/>
    <cellStyle name="Normal 4 3 2 2 7 3" xfId="21599"/>
    <cellStyle name="Normal 4 3 2 2 8" xfId="21600"/>
    <cellStyle name="Normal 4 3 2 2 9" xfId="21601"/>
    <cellStyle name="Normal 4 3 2 3" xfId="406"/>
    <cellStyle name="Normal 4 3 2 3 10" xfId="32575"/>
    <cellStyle name="Normal 4 3 2 3 2" xfId="407"/>
    <cellStyle name="Normal 4 3 2 3 2 2" xfId="1070"/>
    <cellStyle name="Normal 4 3 2 3 2 2 2" xfId="3444"/>
    <cellStyle name="Normal 4 3 2 3 2 2 2 2" xfId="5726"/>
    <cellStyle name="Normal 4 3 2 3 2 2 2 2 2" xfId="21602"/>
    <cellStyle name="Normal 4 3 2 3 2 2 2 2 3" xfId="21603"/>
    <cellStyle name="Normal 4 3 2 3 2 2 2 3" xfId="21604"/>
    <cellStyle name="Normal 4 3 2 3 2 2 2 4" xfId="21605"/>
    <cellStyle name="Normal 4 3 2 3 2 2 2 5" xfId="21606"/>
    <cellStyle name="Normal 4 3 2 3 2 2 2 6" xfId="33922"/>
    <cellStyle name="Normal 4 3 2 3 2 2 3" xfId="2200"/>
    <cellStyle name="Normal 4 3 2 3 2 2 3 2" xfId="5727"/>
    <cellStyle name="Normal 4 3 2 3 2 2 3 2 2" xfId="21607"/>
    <cellStyle name="Normal 4 3 2 3 2 2 3 2 3" xfId="21608"/>
    <cellStyle name="Normal 4 3 2 3 2 2 3 3" xfId="21609"/>
    <cellStyle name="Normal 4 3 2 3 2 2 3 4" xfId="21610"/>
    <cellStyle name="Normal 4 3 2 3 2 2 3 5" xfId="21611"/>
    <cellStyle name="Normal 4 3 2 3 2 2 4" xfId="5728"/>
    <cellStyle name="Normal 4 3 2 3 2 2 4 2" xfId="21612"/>
    <cellStyle name="Normal 4 3 2 3 2 2 4 3" xfId="21613"/>
    <cellStyle name="Normal 4 3 2 3 2 2 5" xfId="21614"/>
    <cellStyle name="Normal 4 3 2 3 2 2 6" xfId="21615"/>
    <cellStyle name="Normal 4 3 2 3 2 2 7" xfId="21616"/>
    <cellStyle name="Normal 4 3 2 3 2 2 8" xfId="33257"/>
    <cellStyle name="Normal 4 3 2 3 2 3" xfId="2896"/>
    <cellStyle name="Normal 4 3 2 3 2 3 2" xfId="5729"/>
    <cellStyle name="Normal 4 3 2 3 2 3 2 2" xfId="21617"/>
    <cellStyle name="Normal 4 3 2 3 2 3 2 3" xfId="21618"/>
    <cellStyle name="Normal 4 3 2 3 2 3 2 4" xfId="21619"/>
    <cellStyle name="Normal 4 3 2 3 2 3 3" xfId="21620"/>
    <cellStyle name="Normal 4 3 2 3 2 3 4" xfId="21621"/>
    <cellStyle name="Normal 4 3 2 3 2 3 5" xfId="21622"/>
    <cellStyle name="Normal 4 3 2 3 2 3 6" xfId="33921"/>
    <cellStyle name="Normal 4 3 2 3 2 4" xfId="1752"/>
    <cellStyle name="Normal 4 3 2 3 2 4 2" xfId="5730"/>
    <cellStyle name="Normal 4 3 2 3 2 4 2 2" xfId="21623"/>
    <cellStyle name="Normal 4 3 2 3 2 4 2 3" xfId="21624"/>
    <cellStyle name="Normal 4 3 2 3 2 4 3" xfId="21625"/>
    <cellStyle name="Normal 4 3 2 3 2 4 4" xfId="21626"/>
    <cellStyle name="Normal 4 3 2 3 2 4 5" xfId="21627"/>
    <cellStyle name="Normal 4 3 2 3 2 5" xfId="5731"/>
    <cellStyle name="Normal 4 3 2 3 2 5 2" xfId="21628"/>
    <cellStyle name="Normal 4 3 2 3 2 5 3" xfId="21629"/>
    <cellStyle name="Normal 4 3 2 3 2 6" xfId="21630"/>
    <cellStyle name="Normal 4 3 2 3 2 7" xfId="21631"/>
    <cellStyle name="Normal 4 3 2 3 2 8" xfId="21632"/>
    <cellStyle name="Normal 4 3 2 3 2 9" xfId="32823"/>
    <cellStyle name="Normal 4 3 2 3 3" xfId="1071"/>
    <cellStyle name="Normal 4 3 2 3 3 2" xfId="3198"/>
    <cellStyle name="Normal 4 3 2 3 3 2 2" xfId="5732"/>
    <cellStyle name="Normal 4 3 2 3 3 2 2 2" xfId="21633"/>
    <cellStyle name="Normal 4 3 2 3 3 2 2 3" xfId="21634"/>
    <cellStyle name="Normal 4 3 2 3 3 2 3" xfId="21635"/>
    <cellStyle name="Normal 4 3 2 3 3 2 4" xfId="21636"/>
    <cellStyle name="Normal 4 3 2 3 3 2 5" xfId="21637"/>
    <cellStyle name="Normal 4 3 2 3 3 2 6" xfId="33923"/>
    <cellStyle name="Normal 4 3 2 3 3 3" xfId="2012"/>
    <cellStyle name="Normal 4 3 2 3 3 3 2" xfId="5733"/>
    <cellStyle name="Normal 4 3 2 3 3 3 2 2" xfId="21638"/>
    <cellStyle name="Normal 4 3 2 3 3 3 2 3" xfId="21639"/>
    <cellStyle name="Normal 4 3 2 3 3 3 3" xfId="21640"/>
    <cellStyle name="Normal 4 3 2 3 3 3 4" xfId="21641"/>
    <cellStyle name="Normal 4 3 2 3 3 3 5" xfId="21642"/>
    <cellStyle name="Normal 4 3 2 3 3 4" xfId="5734"/>
    <cellStyle name="Normal 4 3 2 3 3 4 2" xfId="21643"/>
    <cellStyle name="Normal 4 3 2 3 3 4 3" xfId="21644"/>
    <cellStyle name="Normal 4 3 2 3 3 5" xfId="21645"/>
    <cellStyle name="Normal 4 3 2 3 3 6" xfId="21646"/>
    <cellStyle name="Normal 4 3 2 3 3 7" xfId="21647"/>
    <cellStyle name="Normal 4 3 2 3 3 8" xfId="33256"/>
    <cellStyle name="Normal 4 3 2 3 4" xfId="2651"/>
    <cellStyle name="Normal 4 3 2 3 4 2" xfId="5735"/>
    <cellStyle name="Normal 4 3 2 3 4 2 2" xfId="21648"/>
    <cellStyle name="Normal 4 3 2 3 4 2 3" xfId="21649"/>
    <cellStyle name="Normal 4 3 2 3 4 2 4" xfId="21650"/>
    <cellStyle name="Normal 4 3 2 3 4 3" xfId="21651"/>
    <cellStyle name="Normal 4 3 2 3 4 4" xfId="21652"/>
    <cellStyle name="Normal 4 3 2 3 4 5" xfId="21653"/>
    <cellStyle name="Normal 4 3 2 3 4 6" xfId="33920"/>
    <cellStyle name="Normal 4 3 2 3 5" xfId="1506"/>
    <cellStyle name="Normal 4 3 2 3 5 2" xfId="5736"/>
    <cellStyle name="Normal 4 3 2 3 5 2 2" xfId="21654"/>
    <cellStyle name="Normal 4 3 2 3 5 2 3" xfId="21655"/>
    <cellStyle name="Normal 4 3 2 3 5 3" xfId="21656"/>
    <cellStyle name="Normal 4 3 2 3 5 4" xfId="21657"/>
    <cellStyle name="Normal 4 3 2 3 5 5" xfId="21658"/>
    <cellStyle name="Normal 4 3 2 3 6" xfId="5737"/>
    <cellStyle name="Normal 4 3 2 3 6 2" xfId="21659"/>
    <cellStyle name="Normal 4 3 2 3 6 3" xfId="21660"/>
    <cellStyle name="Normal 4 3 2 3 7" xfId="21661"/>
    <cellStyle name="Normal 4 3 2 3 8" xfId="21662"/>
    <cellStyle name="Normal 4 3 2 3 9" xfId="21663"/>
    <cellStyle name="Normal 4 3 2 4" xfId="408"/>
    <cellStyle name="Normal 4 3 2 4 2" xfId="1072"/>
    <cellStyle name="Normal 4 3 2 4 2 2" xfId="3278"/>
    <cellStyle name="Normal 4 3 2 4 2 2 2" xfId="5738"/>
    <cellStyle name="Normal 4 3 2 4 2 2 2 2" xfId="21664"/>
    <cellStyle name="Normal 4 3 2 4 2 2 2 3" xfId="21665"/>
    <cellStyle name="Normal 4 3 2 4 2 2 3" xfId="21666"/>
    <cellStyle name="Normal 4 3 2 4 2 2 4" xfId="21667"/>
    <cellStyle name="Normal 4 3 2 4 2 2 5" xfId="21668"/>
    <cellStyle name="Normal 4 3 2 4 2 2 6" xfId="33925"/>
    <cellStyle name="Normal 4 3 2 4 2 3" xfId="2082"/>
    <cellStyle name="Normal 4 3 2 4 2 3 2" xfId="5739"/>
    <cellStyle name="Normal 4 3 2 4 2 3 2 2" xfId="21669"/>
    <cellStyle name="Normal 4 3 2 4 2 3 2 3" xfId="21670"/>
    <cellStyle name="Normal 4 3 2 4 2 3 3" xfId="21671"/>
    <cellStyle name="Normal 4 3 2 4 2 3 4" xfId="21672"/>
    <cellStyle name="Normal 4 3 2 4 2 3 5" xfId="21673"/>
    <cellStyle name="Normal 4 3 2 4 2 4" xfId="5740"/>
    <cellStyle name="Normal 4 3 2 4 2 4 2" xfId="21674"/>
    <cellStyle name="Normal 4 3 2 4 2 4 3" xfId="21675"/>
    <cellStyle name="Normal 4 3 2 4 2 5" xfId="21676"/>
    <cellStyle name="Normal 4 3 2 4 2 6" xfId="21677"/>
    <cellStyle name="Normal 4 3 2 4 2 7" xfId="21678"/>
    <cellStyle name="Normal 4 3 2 4 2 8" xfId="33258"/>
    <cellStyle name="Normal 4 3 2 4 3" xfId="2731"/>
    <cellStyle name="Normal 4 3 2 4 3 2" xfId="5741"/>
    <cellStyle name="Normal 4 3 2 4 3 2 2" xfId="21679"/>
    <cellStyle name="Normal 4 3 2 4 3 2 3" xfId="21680"/>
    <cellStyle name="Normal 4 3 2 4 3 2 4" xfId="21681"/>
    <cellStyle name="Normal 4 3 2 4 3 3" xfId="21682"/>
    <cellStyle name="Normal 4 3 2 4 3 4" xfId="21683"/>
    <cellStyle name="Normal 4 3 2 4 3 5" xfId="21684"/>
    <cellStyle name="Normal 4 3 2 4 3 6" xfId="33924"/>
    <cellStyle name="Normal 4 3 2 4 4" xfId="1586"/>
    <cellStyle name="Normal 4 3 2 4 4 2" xfId="5742"/>
    <cellStyle name="Normal 4 3 2 4 4 2 2" xfId="21685"/>
    <cellStyle name="Normal 4 3 2 4 4 2 3" xfId="21686"/>
    <cellStyle name="Normal 4 3 2 4 4 3" xfId="21687"/>
    <cellStyle name="Normal 4 3 2 4 4 4" xfId="21688"/>
    <cellStyle name="Normal 4 3 2 4 4 5" xfId="21689"/>
    <cellStyle name="Normal 4 3 2 4 5" xfId="5743"/>
    <cellStyle name="Normal 4 3 2 4 5 2" xfId="21690"/>
    <cellStyle name="Normal 4 3 2 4 5 3" xfId="21691"/>
    <cellStyle name="Normal 4 3 2 4 6" xfId="21692"/>
    <cellStyle name="Normal 4 3 2 4 7" xfId="21693"/>
    <cellStyle name="Normal 4 3 2 4 8" xfId="21694"/>
    <cellStyle name="Normal 4 3 2 4 9" xfId="32903"/>
    <cellStyle name="Normal 4 3 2 5" xfId="409"/>
    <cellStyle name="Normal 4 3 2 5 2" xfId="1073"/>
    <cellStyle name="Normal 4 3 2 5 2 2" xfId="3445"/>
    <cellStyle name="Normal 4 3 2 5 2 2 2" xfId="5744"/>
    <cellStyle name="Normal 4 3 2 5 2 2 2 2" xfId="21695"/>
    <cellStyle name="Normal 4 3 2 5 2 2 2 3" xfId="21696"/>
    <cellStyle name="Normal 4 3 2 5 2 2 3" xfId="21697"/>
    <cellStyle name="Normal 4 3 2 5 2 2 4" xfId="21698"/>
    <cellStyle name="Normal 4 3 2 5 2 2 5" xfId="21699"/>
    <cellStyle name="Normal 4 3 2 5 2 2 6" xfId="33927"/>
    <cellStyle name="Normal 4 3 2 5 2 3" xfId="2201"/>
    <cellStyle name="Normal 4 3 2 5 2 3 2" xfId="5745"/>
    <cellStyle name="Normal 4 3 2 5 2 3 2 2" xfId="21700"/>
    <cellStyle name="Normal 4 3 2 5 2 3 2 3" xfId="21701"/>
    <cellStyle name="Normal 4 3 2 5 2 3 3" xfId="21702"/>
    <cellStyle name="Normal 4 3 2 5 2 3 4" xfId="21703"/>
    <cellStyle name="Normal 4 3 2 5 2 3 5" xfId="21704"/>
    <cellStyle name="Normal 4 3 2 5 2 4" xfId="5746"/>
    <cellStyle name="Normal 4 3 2 5 2 4 2" xfId="21705"/>
    <cellStyle name="Normal 4 3 2 5 2 4 3" xfId="21706"/>
    <cellStyle name="Normal 4 3 2 5 2 5" xfId="21707"/>
    <cellStyle name="Normal 4 3 2 5 2 6" xfId="21708"/>
    <cellStyle name="Normal 4 3 2 5 2 7" xfId="21709"/>
    <cellStyle name="Normal 4 3 2 5 2 8" xfId="33259"/>
    <cellStyle name="Normal 4 3 2 5 3" xfId="2897"/>
    <cellStyle name="Normal 4 3 2 5 3 2" xfId="5747"/>
    <cellStyle name="Normal 4 3 2 5 3 2 2" xfId="21710"/>
    <cellStyle name="Normal 4 3 2 5 3 2 3" xfId="21711"/>
    <cellStyle name="Normal 4 3 2 5 3 2 4" xfId="21712"/>
    <cellStyle name="Normal 4 3 2 5 3 3" xfId="21713"/>
    <cellStyle name="Normal 4 3 2 5 3 4" xfId="21714"/>
    <cellStyle name="Normal 4 3 2 5 3 5" xfId="21715"/>
    <cellStyle name="Normal 4 3 2 5 3 6" xfId="33926"/>
    <cellStyle name="Normal 4 3 2 5 4" xfId="1753"/>
    <cellStyle name="Normal 4 3 2 5 4 2" xfId="5748"/>
    <cellStyle name="Normal 4 3 2 5 4 2 2" xfId="21716"/>
    <cellStyle name="Normal 4 3 2 5 4 2 3" xfId="21717"/>
    <cellStyle name="Normal 4 3 2 5 4 3" xfId="21718"/>
    <cellStyle name="Normal 4 3 2 5 4 4" xfId="21719"/>
    <cellStyle name="Normal 4 3 2 5 4 5" xfId="21720"/>
    <cellStyle name="Normal 4 3 2 5 5" xfId="5749"/>
    <cellStyle name="Normal 4 3 2 5 5 2" xfId="21721"/>
    <cellStyle name="Normal 4 3 2 5 5 3" xfId="21722"/>
    <cellStyle name="Normal 4 3 2 5 6" xfId="21723"/>
    <cellStyle name="Normal 4 3 2 5 7" xfId="21724"/>
    <cellStyle name="Normal 4 3 2 5 8" xfId="21725"/>
    <cellStyle name="Normal 4 3 2 5 9" xfId="32731"/>
    <cellStyle name="Normal 4 3 2 6" xfId="1074"/>
    <cellStyle name="Normal 4 3 2 6 2" xfId="3096"/>
    <cellStyle name="Normal 4 3 2 6 2 2" xfId="5750"/>
    <cellStyle name="Normal 4 3 2 6 2 2 2" xfId="21726"/>
    <cellStyle name="Normal 4 3 2 6 2 2 3" xfId="21727"/>
    <cellStyle name="Normal 4 3 2 6 2 3" xfId="21728"/>
    <cellStyle name="Normal 4 3 2 6 2 4" xfId="21729"/>
    <cellStyle name="Normal 4 3 2 6 2 5" xfId="21730"/>
    <cellStyle name="Normal 4 3 2 6 2 6" xfId="33928"/>
    <cellStyle name="Normal 4 3 2 6 3" xfId="1932"/>
    <cellStyle name="Normal 4 3 2 6 3 2" xfId="5751"/>
    <cellStyle name="Normal 4 3 2 6 3 2 2" xfId="21731"/>
    <cellStyle name="Normal 4 3 2 6 3 2 3" xfId="21732"/>
    <cellStyle name="Normal 4 3 2 6 3 3" xfId="21733"/>
    <cellStyle name="Normal 4 3 2 6 3 4" xfId="21734"/>
    <cellStyle name="Normal 4 3 2 6 3 5" xfId="21735"/>
    <cellStyle name="Normal 4 3 2 6 4" xfId="5752"/>
    <cellStyle name="Normal 4 3 2 6 4 2" xfId="21736"/>
    <cellStyle name="Normal 4 3 2 6 4 3" xfId="21737"/>
    <cellStyle name="Normal 4 3 2 6 5" xfId="21738"/>
    <cellStyle name="Normal 4 3 2 6 6" xfId="21739"/>
    <cellStyle name="Normal 4 3 2 6 7" xfId="21740"/>
    <cellStyle name="Normal 4 3 2 6 8" xfId="33251"/>
    <cellStyle name="Normal 4 3 2 7" xfId="2549"/>
    <cellStyle name="Normal 4 3 2 7 2" xfId="5753"/>
    <cellStyle name="Normal 4 3 2 7 2 2" xfId="21741"/>
    <cellStyle name="Normal 4 3 2 7 2 3" xfId="21742"/>
    <cellStyle name="Normal 4 3 2 7 2 4" xfId="21743"/>
    <cellStyle name="Normal 4 3 2 7 3" xfId="21744"/>
    <cellStyle name="Normal 4 3 2 7 4" xfId="21745"/>
    <cellStyle name="Normal 4 3 2 7 5" xfId="21746"/>
    <cellStyle name="Normal 4 3 2 7 6" xfId="33911"/>
    <cellStyle name="Normal 4 3 2 8" xfId="1404"/>
    <cellStyle name="Normal 4 3 2 8 2" xfId="5754"/>
    <cellStyle name="Normal 4 3 2 8 2 2" xfId="21747"/>
    <cellStyle name="Normal 4 3 2 8 2 3" xfId="21748"/>
    <cellStyle name="Normal 4 3 2 8 3" xfId="21749"/>
    <cellStyle name="Normal 4 3 2 8 4" xfId="21750"/>
    <cellStyle name="Normal 4 3 2 8 5" xfId="21751"/>
    <cellStyle name="Normal 4 3 2 9" xfId="5755"/>
    <cellStyle name="Normal 4 3 2 9 2" xfId="21752"/>
    <cellStyle name="Normal 4 3 2 9 3" xfId="21753"/>
    <cellStyle name="Normal 4 3 3" xfId="410"/>
    <cellStyle name="Normal 4 3 3 10" xfId="21754"/>
    <cellStyle name="Normal 4 3 3 11" xfId="21755"/>
    <cellStyle name="Normal 4 3 3 12" xfId="32576"/>
    <cellStyle name="Normal 4 3 3 2" xfId="411"/>
    <cellStyle name="Normal 4 3 3 2 10" xfId="21756"/>
    <cellStyle name="Normal 4 3 3 2 11" xfId="32577"/>
    <cellStyle name="Normal 4 3 3 2 2" xfId="412"/>
    <cellStyle name="Normal 4 3 3 2 2 10" xfId="32578"/>
    <cellStyle name="Normal 4 3 3 2 2 2" xfId="413"/>
    <cellStyle name="Normal 4 3 3 2 2 2 2" xfId="1075"/>
    <cellStyle name="Normal 4 3 3 2 2 2 2 2" xfId="3446"/>
    <cellStyle name="Normal 4 3 3 2 2 2 2 2 2" xfId="5756"/>
    <cellStyle name="Normal 4 3 3 2 2 2 2 2 2 2" xfId="21757"/>
    <cellStyle name="Normal 4 3 3 2 2 2 2 2 2 3" xfId="21758"/>
    <cellStyle name="Normal 4 3 3 2 2 2 2 2 3" xfId="21759"/>
    <cellStyle name="Normal 4 3 3 2 2 2 2 2 4" xfId="21760"/>
    <cellStyle name="Normal 4 3 3 2 2 2 2 2 5" xfId="21761"/>
    <cellStyle name="Normal 4 3 3 2 2 2 2 2 6" xfId="33933"/>
    <cellStyle name="Normal 4 3 3 2 2 2 2 3" xfId="2202"/>
    <cellStyle name="Normal 4 3 3 2 2 2 2 3 2" xfId="5757"/>
    <cellStyle name="Normal 4 3 3 2 2 2 2 3 2 2" xfId="21762"/>
    <cellStyle name="Normal 4 3 3 2 2 2 2 3 2 3" xfId="21763"/>
    <cellStyle name="Normal 4 3 3 2 2 2 2 3 3" xfId="21764"/>
    <cellStyle name="Normal 4 3 3 2 2 2 2 3 4" xfId="21765"/>
    <cellStyle name="Normal 4 3 3 2 2 2 2 3 5" xfId="21766"/>
    <cellStyle name="Normal 4 3 3 2 2 2 2 4" xfId="5758"/>
    <cellStyle name="Normal 4 3 3 2 2 2 2 4 2" xfId="21767"/>
    <cellStyle name="Normal 4 3 3 2 2 2 2 4 3" xfId="21768"/>
    <cellStyle name="Normal 4 3 3 2 2 2 2 5" xfId="21769"/>
    <cellStyle name="Normal 4 3 3 2 2 2 2 6" xfId="21770"/>
    <cellStyle name="Normal 4 3 3 2 2 2 2 7" xfId="21771"/>
    <cellStyle name="Normal 4 3 3 2 2 2 2 8" xfId="33263"/>
    <cellStyle name="Normal 4 3 3 2 2 2 3" xfId="2898"/>
    <cellStyle name="Normal 4 3 3 2 2 2 3 2" xfId="5759"/>
    <cellStyle name="Normal 4 3 3 2 2 2 3 2 2" xfId="21772"/>
    <cellStyle name="Normal 4 3 3 2 2 2 3 2 3" xfId="21773"/>
    <cellStyle name="Normal 4 3 3 2 2 2 3 2 4" xfId="21774"/>
    <cellStyle name="Normal 4 3 3 2 2 2 3 3" xfId="21775"/>
    <cellStyle name="Normal 4 3 3 2 2 2 3 4" xfId="21776"/>
    <cellStyle name="Normal 4 3 3 2 2 2 3 5" xfId="21777"/>
    <cellStyle name="Normal 4 3 3 2 2 2 3 6" xfId="33932"/>
    <cellStyle name="Normal 4 3 3 2 2 2 4" xfId="1754"/>
    <cellStyle name="Normal 4 3 3 2 2 2 4 2" xfId="5760"/>
    <cellStyle name="Normal 4 3 3 2 2 2 4 2 2" xfId="21778"/>
    <cellStyle name="Normal 4 3 3 2 2 2 4 2 3" xfId="21779"/>
    <cellStyle name="Normal 4 3 3 2 2 2 4 3" xfId="21780"/>
    <cellStyle name="Normal 4 3 3 2 2 2 4 4" xfId="21781"/>
    <cellStyle name="Normal 4 3 3 2 2 2 4 5" xfId="21782"/>
    <cellStyle name="Normal 4 3 3 2 2 2 5" xfId="5761"/>
    <cellStyle name="Normal 4 3 3 2 2 2 5 2" xfId="21783"/>
    <cellStyle name="Normal 4 3 3 2 2 2 5 3" xfId="21784"/>
    <cellStyle name="Normal 4 3 3 2 2 2 6" xfId="21785"/>
    <cellStyle name="Normal 4 3 3 2 2 2 7" xfId="21786"/>
    <cellStyle name="Normal 4 3 3 2 2 2 8" xfId="21787"/>
    <cellStyle name="Normal 4 3 3 2 2 2 9" xfId="32824"/>
    <cellStyle name="Normal 4 3 3 2 2 3" xfId="1076"/>
    <cellStyle name="Normal 4 3 3 2 2 3 2" xfId="3199"/>
    <cellStyle name="Normal 4 3 3 2 2 3 2 2" xfId="5762"/>
    <cellStyle name="Normal 4 3 3 2 2 3 2 2 2" xfId="21788"/>
    <cellStyle name="Normal 4 3 3 2 2 3 2 2 3" xfId="21789"/>
    <cellStyle name="Normal 4 3 3 2 2 3 2 3" xfId="21790"/>
    <cellStyle name="Normal 4 3 3 2 2 3 2 4" xfId="21791"/>
    <cellStyle name="Normal 4 3 3 2 2 3 2 5" xfId="21792"/>
    <cellStyle name="Normal 4 3 3 2 2 3 2 6" xfId="33934"/>
    <cellStyle name="Normal 4 3 3 2 2 3 3" xfId="2013"/>
    <cellStyle name="Normal 4 3 3 2 2 3 3 2" xfId="5763"/>
    <cellStyle name="Normal 4 3 3 2 2 3 3 2 2" xfId="21793"/>
    <cellStyle name="Normal 4 3 3 2 2 3 3 2 3" xfId="21794"/>
    <cellStyle name="Normal 4 3 3 2 2 3 3 3" xfId="21795"/>
    <cellStyle name="Normal 4 3 3 2 2 3 3 4" xfId="21796"/>
    <cellStyle name="Normal 4 3 3 2 2 3 3 5" xfId="21797"/>
    <cellStyle name="Normal 4 3 3 2 2 3 4" xfId="5764"/>
    <cellStyle name="Normal 4 3 3 2 2 3 4 2" xfId="21798"/>
    <cellStyle name="Normal 4 3 3 2 2 3 4 3" xfId="21799"/>
    <cellStyle name="Normal 4 3 3 2 2 3 5" xfId="21800"/>
    <cellStyle name="Normal 4 3 3 2 2 3 6" xfId="21801"/>
    <cellStyle name="Normal 4 3 3 2 2 3 7" xfId="21802"/>
    <cellStyle name="Normal 4 3 3 2 2 3 8" xfId="33262"/>
    <cellStyle name="Normal 4 3 3 2 2 4" xfId="2652"/>
    <cellStyle name="Normal 4 3 3 2 2 4 2" xfId="5765"/>
    <cellStyle name="Normal 4 3 3 2 2 4 2 2" xfId="21803"/>
    <cellStyle name="Normal 4 3 3 2 2 4 2 3" xfId="21804"/>
    <cellStyle name="Normal 4 3 3 2 2 4 2 4" xfId="21805"/>
    <cellStyle name="Normal 4 3 3 2 2 4 3" xfId="21806"/>
    <cellStyle name="Normal 4 3 3 2 2 4 4" xfId="21807"/>
    <cellStyle name="Normal 4 3 3 2 2 4 5" xfId="21808"/>
    <cellStyle name="Normal 4 3 3 2 2 4 6" xfId="33931"/>
    <cellStyle name="Normal 4 3 3 2 2 5" xfId="1507"/>
    <cellStyle name="Normal 4 3 3 2 2 5 2" xfId="5766"/>
    <cellStyle name="Normal 4 3 3 2 2 5 2 2" xfId="21809"/>
    <cellStyle name="Normal 4 3 3 2 2 5 2 3" xfId="21810"/>
    <cellStyle name="Normal 4 3 3 2 2 5 3" xfId="21811"/>
    <cellStyle name="Normal 4 3 3 2 2 5 4" xfId="21812"/>
    <cellStyle name="Normal 4 3 3 2 2 5 5" xfId="21813"/>
    <cellStyle name="Normal 4 3 3 2 2 6" xfId="5767"/>
    <cellStyle name="Normal 4 3 3 2 2 6 2" xfId="21814"/>
    <cellStyle name="Normal 4 3 3 2 2 6 3" xfId="21815"/>
    <cellStyle name="Normal 4 3 3 2 2 7" xfId="21816"/>
    <cellStyle name="Normal 4 3 3 2 2 8" xfId="21817"/>
    <cellStyle name="Normal 4 3 3 2 2 9" xfId="21818"/>
    <cellStyle name="Normal 4 3 3 2 3" xfId="414"/>
    <cellStyle name="Normal 4 3 3 2 3 2" xfId="1077"/>
    <cellStyle name="Normal 4 3 3 2 3 2 2" xfId="3447"/>
    <cellStyle name="Normal 4 3 3 2 3 2 2 2" xfId="5768"/>
    <cellStyle name="Normal 4 3 3 2 3 2 2 2 2" xfId="21819"/>
    <cellStyle name="Normal 4 3 3 2 3 2 2 2 3" xfId="21820"/>
    <cellStyle name="Normal 4 3 3 2 3 2 2 3" xfId="21821"/>
    <cellStyle name="Normal 4 3 3 2 3 2 2 4" xfId="21822"/>
    <cellStyle name="Normal 4 3 3 2 3 2 2 5" xfId="21823"/>
    <cellStyle name="Normal 4 3 3 2 3 2 2 6" xfId="33936"/>
    <cellStyle name="Normal 4 3 3 2 3 2 3" xfId="2203"/>
    <cellStyle name="Normal 4 3 3 2 3 2 3 2" xfId="5769"/>
    <cellStyle name="Normal 4 3 3 2 3 2 3 2 2" xfId="21824"/>
    <cellStyle name="Normal 4 3 3 2 3 2 3 2 3" xfId="21825"/>
    <cellStyle name="Normal 4 3 3 2 3 2 3 3" xfId="21826"/>
    <cellStyle name="Normal 4 3 3 2 3 2 3 4" xfId="21827"/>
    <cellStyle name="Normal 4 3 3 2 3 2 3 5" xfId="21828"/>
    <cellStyle name="Normal 4 3 3 2 3 2 4" xfId="5770"/>
    <cellStyle name="Normal 4 3 3 2 3 2 4 2" xfId="21829"/>
    <cellStyle name="Normal 4 3 3 2 3 2 4 3" xfId="21830"/>
    <cellStyle name="Normal 4 3 3 2 3 2 5" xfId="21831"/>
    <cellStyle name="Normal 4 3 3 2 3 2 6" xfId="21832"/>
    <cellStyle name="Normal 4 3 3 2 3 2 7" xfId="21833"/>
    <cellStyle name="Normal 4 3 3 2 3 2 8" xfId="33264"/>
    <cellStyle name="Normal 4 3 3 2 3 3" xfId="2899"/>
    <cellStyle name="Normal 4 3 3 2 3 3 2" xfId="5771"/>
    <cellStyle name="Normal 4 3 3 2 3 3 2 2" xfId="21834"/>
    <cellStyle name="Normal 4 3 3 2 3 3 2 3" xfId="21835"/>
    <cellStyle name="Normal 4 3 3 2 3 3 2 4" xfId="21836"/>
    <cellStyle name="Normal 4 3 3 2 3 3 3" xfId="21837"/>
    <cellStyle name="Normal 4 3 3 2 3 3 4" xfId="21838"/>
    <cellStyle name="Normal 4 3 3 2 3 3 5" xfId="21839"/>
    <cellStyle name="Normal 4 3 3 2 3 3 6" xfId="33935"/>
    <cellStyle name="Normal 4 3 3 2 3 4" xfId="1755"/>
    <cellStyle name="Normal 4 3 3 2 3 4 2" xfId="5772"/>
    <cellStyle name="Normal 4 3 3 2 3 4 2 2" xfId="21840"/>
    <cellStyle name="Normal 4 3 3 2 3 4 2 3" xfId="21841"/>
    <cellStyle name="Normal 4 3 3 2 3 4 3" xfId="21842"/>
    <cellStyle name="Normal 4 3 3 2 3 4 4" xfId="21843"/>
    <cellStyle name="Normal 4 3 3 2 3 4 5" xfId="21844"/>
    <cellStyle name="Normal 4 3 3 2 3 5" xfId="5773"/>
    <cellStyle name="Normal 4 3 3 2 3 5 2" xfId="21845"/>
    <cellStyle name="Normal 4 3 3 2 3 5 3" xfId="21846"/>
    <cellStyle name="Normal 4 3 3 2 3 6" xfId="21847"/>
    <cellStyle name="Normal 4 3 3 2 3 7" xfId="21848"/>
    <cellStyle name="Normal 4 3 3 2 3 8" xfId="21849"/>
    <cellStyle name="Normal 4 3 3 2 3 9" xfId="32734"/>
    <cellStyle name="Normal 4 3 3 2 4" xfId="1078"/>
    <cellStyle name="Normal 4 3 3 2 4 2" xfId="3099"/>
    <cellStyle name="Normal 4 3 3 2 4 2 2" xfId="5774"/>
    <cellStyle name="Normal 4 3 3 2 4 2 2 2" xfId="21850"/>
    <cellStyle name="Normal 4 3 3 2 4 2 2 3" xfId="21851"/>
    <cellStyle name="Normal 4 3 3 2 4 2 3" xfId="21852"/>
    <cellStyle name="Normal 4 3 3 2 4 2 4" xfId="21853"/>
    <cellStyle name="Normal 4 3 3 2 4 2 5" xfId="21854"/>
    <cellStyle name="Normal 4 3 3 2 4 2 6" xfId="33937"/>
    <cellStyle name="Normal 4 3 3 2 4 3" xfId="1935"/>
    <cellStyle name="Normal 4 3 3 2 4 3 2" xfId="5775"/>
    <cellStyle name="Normal 4 3 3 2 4 3 2 2" xfId="21855"/>
    <cellStyle name="Normal 4 3 3 2 4 3 2 3" xfId="21856"/>
    <cellStyle name="Normal 4 3 3 2 4 3 3" xfId="21857"/>
    <cellStyle name="Normal 4 3 3 2 4 3 4" xfId="21858"/>
    <cellStyle name="Normal 4 3 3 2 4 3 5" xfId="21859"/>
    <cellStyle name="Normal 4 3 3 2 4 4" xfId="5776"/>
    <cellStyle name="Normal 4 3 3 2 4 4 2" xfId="21860"/>
    <cellStyle name="Normal 4 3 3 2 4 4 3" xfId="21861"/>
    <cellStyle name="Normal 4 3 3 2 4 5" xfId="21862"/>
    <cellStyle name="Normal 4 3 3 2 4 6" xfId="21863"/>
    <cellStyle name="Normal 4 3 3 2 4 7" xfId="21864"/>
    <cellStyle name="Normal 4 3 3 2 4 8" xfId="33261"/>
    <cellStyle name="Normal 4 3 3 2 5" xfId="2552"/>
    <cellStyle name="Normal 4 3 3 2 5 2" xfId="5777"/>
    <cellStyle name="Normal 4 3 3 2 5 2 2" xfId="21865"/>
    <cellStyle name="Normal 4 3 3 2 5 2 3" xfId="21866"/>
    <cellStyle name="Normal 4 3 3 2 5 2 4" xfId="21867"/>
    <cellStyle name="Normal 4 3 3 2 5 3" xfId="21868"/>
    <cellStyle name="Normal 4 3 3 2 5 4" xfId="21869"/>
    <cellStyle name="Normal 4 3 3 2 5 5" xfId="21870"/>
    <cellStyle name="Normal 4 3 3 2 5 6" xfId="33930"/>
    <cellStyle name="Normal 4 3 3 2 6" xfId="1407"/>
    <cellStyle name="Normal 4 3 3 2 6 2" xfId="5778"/>
    <cellStyle name="Normal 4 3 3 2 6 2 2" xfId="21871"/>
    <cellStyle name="Normal 4 3 3 2 6 2 3" xfId="21872"/>
    <cellStyle name="Normal 4 3 3 2 6 3" xfId="21873"/>
    <cellStyle name="Normal 4 3 3 2 6 4" xfId="21874"/>
    <cellStyle name="Normal 4 3 3 2 6 5" xfId="21875"/>
    <cellStyle name="Normal 4 3 3 2 7" xfId="5779"/>
    <cellStyle name="Normal 4 3 3 2 7 2" xfId="21876"/>
    <cellStyle name="Normal 4 3 3 2 7 3" xfId="21877"/>
    <cellStyle name="Normal 4 3 3 2 8" xfId="21878"/>
    <cellStyle name="Normal 4 3 3 2 9" xfId="21879"/>
    <cellStyle name="Normal 4 3 3 3" xfId="415"/>
    <cellStyle name="Normal 4 3 3 3 10" xfId="32579"/>
    <cellStyle name="Normal 4 3 3 3 2" xfId="416"/>
    <cellStyle name="Normal 4 3 3 3 2 2" xfId="1079"/>
    <cellStyle name="Normal 4 3 3 3 2 2 2" xfId="3448"/>
    <cellStyle name="Normal 4 3 3 3 2 2 2 2" xfId="5780"/>
    <cellStyle name="Normal 4 3 3 3 2 2 2 2 2" xfId="21880"/>
    <cellStyle name="Normal 4 3 3 3 2 2 2 2 3" xfId="21881"/>
    <cellStyle name="Normal 4 3 3 3 2 2 2 3" xfId="21882"/>
    <cellStyle name="Normal 4 3 3 3 2 2 2 4" xfId="21883"/>
    <cellStyle name="Normal 4 3 3 3 2 2 2 5" xfId="21884"/>
    <cellStyle name="Normal 4 3 3 3 2 2 2 6" xfId="33940"/>
    <cellStyle name="Normal 4 3 3 3 2 2 3" xfId="2204"/>
    <cellStyle name="Normal 4 3 3 3 2 2 3 2" xfId="5781"/>
    <cellStyle name="Normal 4 3 3 3 2 2 3 2 2" xfId="21885"/>
    <cellStyle name="Normal 4 3 3 3 2 2 3 2 3" xfId="21886"/>
    <cellStyle name="Normal 4 3 3 3 2 2 3 3" xfId="21887"/>
    <cellStyle name="Normal 4 3 3 3 2 2 3 4" xfId="21888"/>
    <cellStyle name="Normal 4 3 3 3 2 2 3 5" xfId="21889"/>
    <cellStyle name="Normal 4 3 3 3 2 2 4" xfId="5782"/>
    <cellStyle name="Normal 4 3 3 3 2 2 4 2" xfId="21890"/>
    <cellStyle name="Normal 4 3 3 3 2 2 4 3" xfId="21891"/>
    <cellStyle name="Normal 4 3 3 3 2 2 5" xfId="21892"/>
    <cellStyle name="Normal 4 3 3 3 2 2 6" xfId="21893"/>
    <cellStyle name="Normal 4 3 3 3 2 2 7" xfId="21894"/>
    <cellStyle name="Normal 4 3 3 3 2 2 8" xfId="33266"/>
    <cellStyle name="Normal 4 3 3 3 2 3" xfId="2900"/>
    <cellStyle name="Normal 4 3 3 3 2 3 2" xfId="5783"/>
    <cellStyle name="Normal 4 3 3 3 2 3 2 2" xfId="21895"/>
    <cellStyle name="Normal 4 3 3 3 2 3 2 3" xfId="21896"/>
    <cellStyle name="Normal 4 3 3 3 2 3 2 4" xfId="21897"/>
    <cellStyle name="Normal 4 3 3 3 2 3 3" xfId="21898"/>
    <cellStyle name="Normal 4 3 3 3 2 3 4" xfId="21899"/>
    <cellStyle name="Normal 4 3 3 3 2 3 5" xfId="21900"/>
    <cellStyle name="Normal 4 3 3 3 2 3 6" xfId="33939"/>
    <cellStyle name="Normal 4 3 3 3 2 4" xfId="1756"/>
    <cellStyle name="Normal 4 3 3 3 2 4 2" xfId="5784"/>
    <cellStyle name="Normal 4 3 3 3 2 4 2 2" xfId="21901"/>
    <cellStyle name="Normal 4 3 3 3 2 4 2 3" xfId="21902"/>
    <cellStyle name="Normal 4 3 3 3 2 4 3" xfId="21903"/>
    <cellStyle name="Normal 4 3 3 3 2 4 4" xfId="21904"/>
    <cellStyle name="Normal 4 3 3 3 2 4 5" xfId="21905"/>
    <cellStyle name="Normal 4 3 3 3 2 5" xfId="5785"/>
    <cellStyle name="Normal 4 3 3 3 2 5 2" xfId="21906"/>
    <cellStyle name="Normal 4 3 3 3 2 5 3" xfId="21907"/>
    <cellStyle name="Normal 4 3 3 3 2 6" xfId="21908"/>
    <cellStyle name="Normal 4 3 3 3 2 7" xfId="21909"/>
    <cellStyle name="Normal 4 3 3 3 2 8" xfId="21910"/>
    <cellStyle name="Normal 4 3 3 3 2 9" xfId="32825"/>
    <cellStyle name="Normal 4 3 3 3 3" xfId="1080"/>
    <cellStyle name="Normal 4 3 3 3 3 2" xfId="3200"/>
    <cellStyle name="Normal 4 3 3 3 3 2 2" xfId="5786"/>
    <cellStyle name="Normal 4 3 3 3 3 2 2 2" xfId="21911"/>
    <cellStyle name="Normal 4 3 3 3 3 2 2 3" xfId="21912"/>
    <cellStyle name="Normal 4 3 3 3 3 2 3" xfId="21913"/>
    <cellStyle name="Normal 4 3 3 3 3 2 4" xfId="21914"/>
    <cellStyle name="Normal 4 3 3 3 3 2 5" xfId="21915"/>
    <cellStyle name="Normal 4 3 3 3 3 2 6" xfId="33941"/>
    <cellStyle name="Normal 4 3 3 3 3 3" xfId="2014"/>
    <cellStyle name="Normal 4 3 3 3 3 3 2" xfId="5787"/>
    <cellStyle name="Normal 4 3 3 3 3 3 2 2" xfId="21916"/>
    <cellStyle name="Normal 4 3 3 3 3 3 2 3" xfId="21917"/>
    <cellStyle name="Normal 4 3 3 3 3 3 3" xfId="21918"/>
    <cellStyle name="Normal 4 3 3 3 3 3 4" xfId="21919"/>
    <cellStyle name="Normal 4 3 3 3 3 3 5" xfId="21920"/>
    <cellStyle name="Normal 4 3 3 3 3 4" xfId="5788"/>
    <cellStyle name="Normal 4 3 3 3 3 4 2" xfId="21921"/>
    <cellStyle name="Normal 4 3 3 3 3 4 3" xfId="21922"/>
    <cellStyle name="Normal 4 3 3 3 3 5" xfId="21923"/>
    <cellStyle name="Normal 4 3 3 3 3 6" xfId="21924"/>
    <cellStyle name="Normal 4 3 3 3 3 7" xfId="21925"/>
    <cellStyle name="Normal 4 3 3 3 3 8" xfId="33265"/>
    <cellStyle name="Normal 4 3 3 3 4" xfId="2653"/>
    <cellStyle name="Normal 4 3 3 3 4 2" xfId="5789"/>
    <cellStyle name="Normal 4 3 3 3 4 2 2" xfId="21926"/>
    <cellStyle name="Normal 4 3 3 3 4 2 3" xfId="21927"/>
    <cellStyle name="Normal 4 3 3 3 4 2 4" xfId="21928"/>
    <cellStyle name="Normal 4 3 3 3 4 3" xfId="21929"/>
    <cellStyle name="Normal 4 3 3 3 4 4" xfId="21930"/>
    <cellStyle name="Normal 4 3 3 3 4 5" xfId="21931"/>
    <cellStyle name="Normal 4 3 3 3 4 6" xfId="33938"/>
    <cellStyle name="Normal 4 3 3 3 5" xfId="1508"/>
    <cellStyle name="Normal 4 3 3 3 5 2" xfId="5790"/>
    <cellStyle name="Normal 4 3 3 3 5 2 2" xfId="21932"/>
    <cellStyle name="Normal 4 3 3 3 5 2 3" xfId="21933"/>
    <cellStyle name="Normal 4 3 3 3 5 3" xfId="21934"/>
    <cellStyle name="Normal 4 3 3 3 5 4" xfId="21935"/>
    <cellStyle name="Normal 4 3 3 3 5 5" xfId="21936"/>
    <cellStyle name="Normal 4 3 3 3 6" xfId="5791"/>
    <cellStyle name="Normal 4 3 3 3 6 2" xfId="21937"/>
    <cellStyle name="Normal 4 3 3 3 6 3" xfId="21938"/>
    <cellStyle name="Normal 4 3 3 3 7" xfId="21939"/>
    <cellStyle name="Normal 4 3 3 3 8" xfId="21940"/>
    <cellStyle name="Normal 4 3 3 3 9" xfId="21941"/>
    <cellStyle name="Normal 4 3 3 4" xfId="417"/>
    <cellStyle name="Normal 4 3 3 4 2" xfId="1081"/>
    <cellStyle name="Normal 4 3 3 4 2 2" xfId="3449"/>
    <cellStyle name="Normal 4 3 3 4 2 2 2" xfId="5792"/>
    <cellStyle name="Normal 4 3 3 4 2 2 2 2" xfId="21942"/>
    <cellStyle name="Normal 4 3 3 4 2 2 2 3" xfId="21943"/>
    <cellStyle name="Normal 4 3 3 4 2 2 3" xfId="21944"/>
    <cellStyle name="Normal 4 3 3 4 2 2 4" xfId="21945"/>
    <cellStyle name="Normal 4 3 3 4 2 2 5" xfId="21946"/>
    <cellStyle name="Normal 4 3 3 4 2 2 6" xfId="33943"/>
    <cellStyle name="Normal 4 3 3 4 2 3" xfId="2205"/>
    <cellStyle name="Normal 4 3 3 4 2 3 2" xfId="5793"/>
    <cellStyle name="Normal 4 3 3 4 2 3 2 2" xfId="21947"/>
    <cellStyle name="Normal 4 3 3 4 2 3 2 3" xfId="21948"/>
    <cellStyle name="Normal 4 3 3 4 2 3 3" xfId="21949"/>
    <cellStyle name="Normal 4 3 3 4 2 3 4" xfId="21950"/>
    <cellStyle name="Normal 4 3 3 4 2 3 5" xfId="21951"/>
    <cellStyle name="Normal 4 3 3 4 2 4" xfId="5794"/>
    <cellStyle name="Normal 4 3 3 4 2 4 2" xfId="21952"/>
    <cellStyle name="Normal 4 3 3 4 2 4 3" xfId="21953"/>
    <cellStyle name="Normal 4 3 3 4 2 5" xfId="21954"/>
    <cellStyle name="Normal 4 3 3 4 2 6" xfId="21955"/>
    <cellStyle name="Normal 4 3 3 4 2 7" xfId="21956"/>
    <cellStyle name="Normal 4 3 3 4 2 8" xfId="33267"/>
    <cellStyle name="Normal 4 3 3 4 3" xfId="2901"/>
    <cellStyle name="Normal 4 3 3 4 3 2" xfId="5795"/>
    <cellStyle name="Normal 4 3 3 4 3 2 2" xfId="21957"/>
    <cellStyle name="Normal 4 3 3 4 3 2 3" xfId="21958"/>
    <cellStyle name="Normal 4 3 3 4 3 2 4" xfId="21959"/>
    <cellStyle name="Normal 4 3 3 4 3 3" xfId="21960"/>
    <cellStyle name="Normal 4 3 3 4 3 4" xfId="21961"/>
    <cellStyle name="Normal 4 3 3 4 3 5" xfId="21962"/>
    <cellStyle name="Normal 4 3 3 4 3 6" xfId="33942"/>
    <cellStyle name="Normal 4 3 3 4 4" xfId="1757"/>
    <cellStyle name="Normal 4 3 3 4 4 2" xfId="5796"/>
    <cellStyle name="Normal 4 3 3 4 4 2 2" xfId="21963"/>
    <cellStyle name="Normal 4 3 3 4 4 2 3" xfId="21964"/>
    <cellStyle name="Normal 4 3 3 4 4 3" xfId="21965"/>
    <cellStyle name="Normal 4 3 3 4 4 4" xfId="21966"/>
    <cellStyle name="Normal 4 3 3 4 4 5" xfId="21967"/>
    <cellStyle name="Normal 4 3 3 4 5" xfId="5797"/>
    <cellStyle name="Normal 4 3 3 4 5 2" xfId="21968"/>
    <cellStyle name="Normal 4 3 3 4 5 3" xfId="21969"/>
    <cellStyle name="Normal 4 3 3 4 6" xfId="21970"/>
    <cellStyle name="Normal 4 3 3 4 7" xfId="21971"/>
    <cellStyle name="Normal 4 3 3 4 8" xfId="21972"/>
    <cellStyle name="Normal 4 3 3 4 9" xfId="32733"/>
    <cellStyle name="Normal 4 3 3 5" xfId="1082"/>
    <cellStyle name="Normal 4 3 3 5 2" xfId="3098"/>
    <cellStyle name="Normal 4 3 3 5 2 2" xfId="5798"/>
    <cellStyle name="Normal 4 3 3 5 2 2 2" xfId="21973"/>
    <cellStyle name="Normal 4 3 3 5 2 2 3" xfId="21974"/>
    <cellStyle name="Normal 4 3 3 5 2 3" xfId="21975"/>
    <cellStyle name="Normal 4 3 3 5 2 4" xfId="21976"/>
    <cellStyle name="Normal 4 3 3 5 2 5" xfId="21977"/>
    <cellStyle name="Normal 4 3 3 5 2 6" xfId="33944"/>
    <cellStyle name="Normal 4 3 3 5 3" xfId="1934"/>
    <cellStyle name="Normal 4 3 3 5 3 2" xfId="5799"/>
    <cellStyle name="Normal 4 3 3 5 3 2 2" xfId="21978"/>
    <cellStyle name="Normal 4 3 3 5 3 2 3" xfId="21979"/>
    <cellStyle name="Normal 4 3 3 5 3 3" xfId="21980"/>
    <cellStyle name="Normal 4 3 3 5 3 4" xfId="21981"/>
    <cellStyle name="Normal 4 3 3 5 3 5" xfId="21982"/>
    <cellStyle name="Normal 4 3 3 5 4" xfId="5800"/>
    <cellStyle name="Normal 4 3 3 5 4 2" xfId="21983"/>
    <cellStyle name="Normal 4 3 3 5 4 3" xfId="21984"/>
    <cellStyle name="Normal 4 3 3 5 5" xfId="21985"/>
    <cellStyle name="Normal 4 3 3 5 6" xfId="21986"/>
    <cellStyle name="Normal 4 3 3 5 7" xfId="21987"/>
    <cellStyle name="Normal 4 3 3 5 8" xfId="33260"/>
    <cellStyle name="Normal 4 3 3 6" xfId="2551"/>
    <cellStyle name="Normal 4 3 3 6 2" xfId="5801"/>
    <cellStyle name="Normal 4 3 3 6 2 2" xfId="21988"/>
    <cellStyle name="Normal 4 3 3 6 2 3" xfId="21989"/>
    <cellStyle name="Normal 4 3 3 6 2 4" xfId="21990"/>
    <cellStyle name="Normal 4 3 3 6 3" xfId="21991"/>
    <cellStyle name="Normal 4 3 3 6 4" xfId="21992"/>
    <cellStyle name="Normal 4 3 3 6 5" xfId="21993"/>
    <cellStyle name="Normal 4 3 3 6 6" xfId="33929"/>
    <cellStyle name="Normal 4 3 3 7" xfId="1406"/>
    <cellStyle name="Normal 4 3 3 7 2" xfId="5802"/>
    <cellStyle name="Normal 4 3 3 7 2 2" xfId="21994"/>
    <cellStyle name="Normal 4 3 3 7 2 3" xfId="21995"/>
    <cellStyle name="Normal 4 3 3 7 3" xfId="21996"/>
    <cellStyle name="Normal 4 3 3 7 4" xfId="21997"/>
    <cellStyle name="Normal 4 3 3 7 5" xfId="21998"/>
    <cellStyle name="Normal 4 3 3 8" xfId="5803"/>
    <cellStyle name="Normal 4 3 3 8 2" xfId="21999"/>
    <cellStyle name="Normal 4 3 3 8 3" xfId="22000"/>
    <cellStyle name="Normal 4 3 3 9" xfId="22001"/>
    <cellStyle name="Normal 4 3 4" xfId="418"/>
    <cellStyle name="Normal 4 3 4 10" xfId="22002"/>
    <cellStyle name="Normal 4 3 4 11" xfId="32580"/>
    <cellStyle name="Normal 4 3 4 2" xfId="419"/>
    <cellStyle name="Normal 4 3 4 2 10" xfId="32581"/>
    <cellStyle name="Normal 4 3 4 2 2" xfId="420"/>
    <cellStyle name="Normal 4 3 4 2 2 2" xfId="1083"/>
    <cellStyle name="Normal 4 3 4 2 2 2 2" xfId="3450"/>
    <cellStyle name="Normal 4 3 4 2 2 2 2 2" xfId="5804"/>
    <cellStyle name="Normal 4 3 4 2 2 2 2 2 2" xfId="22003"/>
    <cellStyle name="Normal 4 3 4 2 2 2 2 2 3" xfId="22004"/>
    <cellStyle name="Normal 4 3 4 2 2 2 2 3" xfId="22005"/>
    <cellStyle name="Normal 4 3 4 2 2 2 2 4" xfId="22006"/>
    <cellStyle name="Normal 4 3 4 2 2 2 2 5" xfId="22007"/>
    <cellStyle name="Normal 4 3 4 2 2 2 2 6" xfId="33948"/>
    <cellStyle name="Normal 4 3 4 2 2 2 3" xfId="2206"/>
    <cellStyle name="Normal 4 3 4 2 2 2 3 2" xfId="5805"/>
    <cellStyle name="Normal 4 3 4 2 2 2 3 2 2" xfId="22008"/>
    <cellStyle name="Normal 4 3 4 2 2 2 3 2 3" xfId="22009"/>
    <cellStyle name="Normal 4 3 4 2 2 2 3 3" xfId="22010"/>
    <cellStyle name="Normal 4 3 4 2 2 2 3 4" xfId="22011"/>
    <cellStyle name="Normal 4 3 4 2 2 2 3 5" xfId="22012"/>
    <cellStyle name="Normal 4 3 4 2 2 2 4" xfId="5806"/>
    <cellStyle name="Normal 4 3 4 2 2 2 4 2" xfId="22013"/>
    <cellStyle name="Normal 4 3 4 2 2 2 4 3" xfId="22014"/>
    <cellStyle name="Normal 4 3 4 2 2 2 5" xfId="22015"/>
    <cellStyle name="Normal 4 3 4 2 2 2 6" xfId="22016"/>
    <cellStyle name="Normal 4 3 4 2 2 2 7" xfId="22017"/>
    <cellStyle name="Normal 4 3 4 2 2 2 8" xfId="33270"/>
    <cellStyle name="Normal 4 3 4 2 2 3" xfId="2902"/>
    <cellStyle name="Normal 4 3 4 2 2 3 2" xfId="5807"/>
    <cellStyle name="Normal 4 3 4 2 2 3 2 2" xfId="22018"/>
    <cellStyle name="Normal 4 3 4 2 2 3 2 3" xfId="22019"/>
    <cellStyle name="Normal 4 3 4 2 2 3 2 4" xfId="22020"/>
    <cellStyle name="Normal 4 3 4 2 2 3 3" xfId="22021"/>
    <cellStyle name="Normal 4 3 4 2 2 3 4" xfId="22022"/>
    <cellStyle name="Normal 4 3 4 2 2 3 5" xfId="22023"/>
    <cellStyle name="Normal 4 3 4 2 2 3 6" xfId="33947"/>
    <cellStyle name="Normal 4 3 4 2 2 4" xfId="1758"/>
    <cellStyle name="Normal 4 3 4 2 2 4 2" xfId="5808"/>
    <cellStyle name="Normal 4 3 4 2 2 4 2 2" xfId="22024"/>
    <cellStyle name="Normal 4 3 4 2 2 4 2 3" xfId="22025"/>
    <cellStyle name="Normal 4 3 4 2 2 4 3" xfId="22026"/>
    <cellStyle name="Normal 4 3 4 2 2 4 4" xfId="22027"/>
    <cellStyle name="Normal 4 3 4 2 2 4 5" xfId="22028"/>
    <cellStyle name="Normal 4 3 4 2 2 5" xfId="5809"/>
    <cellStyle name="Normal 4 3 4 2 2 5 2" xfId="22029"/>
    <cellStyle name="Normal 4 3 4 2 2 5 3" xfId="22030"/>
    <cellStyle name="Normal 4 3 4 2 2 6" xfId="22031"/>
    <cellStyle name="Normal 4 3 4 2 2 7" xfId="22032"/>
    <cellStyle name="Normal 4 3 4 2 2 8" xfId="22033"/>
    <cellStyle name="Normal 4 3 4 2 2 9" xfId="32826"/>
    <cellStyle name="Normal 4 3 4 2 3" xfId="1084"/>
    <cellStyle name="Normal 4 3 4 2 3 2" xfId="3201"/>
    <cellStyle name="Normal 4 3 4 2 3 2 2" xfId="5810"/>
    <cellStyle name="Normal 4 3 4 2 3 2 2 2" xfId="22034"/>
    <cellStyle name="Normal 4 3 4 2 3 2 2 3" xfId="22035"/>
    <cellStyle name="Normal 4 3 4 2 3 2 3" xfId="22036"/>
    <cellStyle name="Normal 4 3 4 2 3 2 4" xfId="22037"/>
    <cellStyle name="Normal 4 3 4 2 3 2 5" xfId="22038"/>
    <cellStyle name="Normal 4 3 4 2 3 2 6" xfId="33949"/>
    <cellStyle name="Normal 4 3 4 2 3 3" xfId="2015"/>
    <cellStyle name="Normal 4 3 4 2 3 3 2" xfId="5811"/>
    <cellStyle name="Normal 4 3 4 2 3 3 2 2" xfId="22039"/>
    <cellStyle name="Normal 4 3 4 2 3 3 2 3" xfId="22040"/>
    <cellStyle name="Normal 4 3 4 2 3 3 3" xfId="22041"/>
    <cellStyle name="Normal 4 3 4 2 3 3 4" xfId="22042"/>
    <cellStyle name="Normal 4 3 4 2 3 3 5" xfId="22043"/>
    <cellStyle name="Normal 4 3 4 2 3 4" xfId="5812"/>
    <cellStyle name="Normal 4 3 4 2 3 4 2" xfId="22044"/>
    <cellStyle name="Normal 4 3 4 2 3 4 3" xfId="22045"/>
    <cellStyle name="Normal 4 3 4 2 3 5" xfId="22046"/>
    <cellStyle name="Normal 4 3 4 2 3 6" xfId="22047"/>
    <cellStyle name="Normal 4 3 4 2 3 7" xfId="22048"/>
    <cellStyle name="Normal 4 3 4 2 3 8" xfId="33269"/>
    <cellStyle name="Normal 4 3 4 2 4" xfId="2654"/>
    <cellStyle name="Normal 4 3 4 2 4 2" xfId="5813"/>
    <cellStyle name="Normal 4 3 4 2 4 2 2" xfId="22049"/>
    <cellStyle name="Normal 4 3 4 2 4 2 3" xfId="22050"/>
    <cellStyle name="Normal 4 3 4 2 4 2 4" xfId="22051"/>
    <cellStyle name="Normal 4 3 4 2 4 3" xfId="22052"/>
    <cellStyle name="Normal 4 3 4 2 4 4" xfId="22053"/>
    <cellStyle name="Normal 4 3 4 2 4 5" xfId="22054"/>
    <cellStyle name="Normal 4 3 4 2 4 6" xfId="33946"/>
    <cellStyle name="Normal 4 3 4 2 5" xfId="1509"/>
    <cellStyle name="Normal 4 3 4 2 5 2" xfId="5814"/>
    <cellStyle name="Normal 4 3 4 2 5 2 2" xfId="22055"/>
    <cellStyle name="Normal 4 3 4 2 5 2 3" xfId="22056"/>
    <cellStyle name="Normal 4 3 4 2 5 3" xfId="22057"/>
    <cellStyle name="Normal 4 3 4 2 5 4" xfId="22058"/>
    <cellStyle name="Normal 4 3 4 2 5 5" xfId="22059"/>
    <cellStyle name="Normal 4 3 4 2 6" xfId="5815"/>
    <cellStyle name="Normal 4 3 4 2 6 2" xfId="22060"/>
    <cellStyle name="Normal 4 3 4 2 6 3" xfId="22061"/>
    <cellStyle name="Normal 4 3 4 2 7" xfId="22062"/>
    <cellStyle name="Normal 4 3 4 2 8" xfId="22063"/>
    <cellStyle name="Normal 4 3 4 2 9" xfId="22064"/>
    <cellStyle name="Normal 4 3 4 3" xfId="421"/>
    <cellStyle name="Normal 4 3 4 3 2" xfId="1085"/>
    <cellStyle name="Normal 4 3 4 3 2 2" xfId="3451"/>
    <cellStyle name="Normal 4 3 4 3 2 2 2" xfId="5816"/>
    <cellStyle name="Normal 4 3 4 3 2 2 2 2" xfId="22065"/>
    <cellStyle name="Normal 4 3 4 3 2 2 2 3" xfId="22066"/>
    <cellStyle name="Normal 4 3 4 3 2 2 3" xfId="22067"/>
    <cellStyle name="Normal 4 3 4 3 2 2 4" xfId="22068"/>
    <cellStyle name="Normal 4 3 4 3 2 2 5" xfId="22069"/>
    <cellStyle name="Normal 4 3 4 3 2 2 6" xfId="33951"/>
    <cellStyle name="Normal 4 3 4 3 2 3" xfId="2207"/>
    <cellStyle name="Normal 4 3 4 3 2 3 2" xfId="5817"/>
    <cellStyle name="Normal 4 3 4 3 2 3 2 2" xfId="22070"/>
    <cellStyle name="Normal 4 3 4 3 2 3 2 3" xfId="22071"/>
    <cellStyle name="Normal 4 3 4 3 2 3 3" xfId="22072"/>
    <cellStyle name="Normal 4 3 4 3 2 3 4" xfId="22073"/>
    <cellStyle name="Normal 4 3 4 3 2 3 5" xfId="22074"/>
    <cellStyle name="Normal 4 3 4 3 2 4" xfId="5818"/>
    <cellStyle name="Normal 4 3 4 3 2 4 2" xfId="22075"/>
    <cellStyle name="Normal 4 3 4 3 2 4 3" xfId="22076"/>
    <cellStyle name="Normal 4 3 4 3 2 5" xfId="22077"/>
    <cellStyle name="Normal 4 3 4 3 2 6" xfId="22078"/>
    <cellStyle name="Normal 4 3 4 3 2 7" xfId="22079"/>
    <cellStyle name="Normal 4 3 4 3 2 8" xfId="33271"/>
    <cellStyle name="Normal 4 3 4 3 3" xfId="2903"/>
    <cellStyle name="Normal 4 3 4 3 3 2" xfId="5819"/>
    <cellStyle name="Normal 4 3 4 3 3 2 2" xfId="22080"/>
    <cellStyle name="Normal 4 3 4 3 3 2 3" xfId="22081"/>
    <cellStyle name="Normal 4 3 4 3 3 2 4" xfId="22082"/>
    <cellStyle name="Normal 4 3 4 3 3 3" xfId="22083"/>
    <cellStyle name="Normal 4 3 4 3 3 4" xfId="22084"/>
    <cellStyle name="Normal 4 3 4 3 3 5" xfId="22085"/>
    <cellStyle name="Normal 4 3 4 3 3 6" xfId="33950"/>
    <cellStyle name="Normal 4 3 4 3 4" xfId="1759"/>
    <cellStyle name="Normal 4 3 4 3 4 2" xfId="5820"/>
    <cellStyle name="Normal 4 3 4 3 4 2 2" xfId="22086"/>
    <cellStyle name="Normal 4 3 4 3 4 2 3" xfId="22087"/>
    <cellStyle name="Normal 4 3 4 3 4 3" xfId="22088"/>
    <cellStyle name="Normal 4 3 4 3 4 4" xfId="22089"/>
    <cellStyle name="Normal 4 3 4 3 4 5" xfId="22090"/>
    <cellStyle name="Normal 4 3 4 3 5" xfId="5821"/>
    <cellStyle name="Normal 4 3 4 3 5 2" xfId="22091"/>
    <cellStyle name="Normal 4 3 4 3 5 3" xfId="22092"/>
    <cellStyle name="Normal 4 3 4 3 6" xfId="22093"/>
    <cellStyle name="Normal 4 3 4 3 7" xfId="22094"/>
    <cellStyle name="Normal 4 3 4 3 8" xfId="22095"/>
    <cellStyle name="Normal 4 3 4 3 9" xfId="32735"/>
    <cellStyle name="Normal 4 3 4 4" xfId="1086"/>
    <cellStyle name="Normal 4 3 4 4 2" xfId="3100"/>
    <cellStyle name="Normal 4 3 4 4 2 2" xfId="5822"/>
    <cellStyle name="Normal 4 3 4 4 2 2 2" xfId="22096"/>
    <cellStyle name="Normal 4 3 4 4 2 2 3" xfId="22097"/>
    <cellStyle name="Normal 4 3 4 4 2 3" xfId="22098"/>
    <cellStyle name="Normal 4 3 4 4 2 4" xfId="22099"/>
    <cellStyle name="Normal 4 3 4 4 2 5" xfId="22100"/>
    <cellStyle name="Normal 4 3 4 4 2 6" xfId="33952"/>
    <cellStyle name="Normal 4 3 4 4 3" xfId="1936"/>
    <cellStyle name="Normal 4 3 4 4 3 2" xfId="5823"/>
    <cellStyle name="Normal 4 3 4 4 3 2 2" xfId="22101"/>
    <cellStyle name="Normal 4 3 4 4 3 2 3" xfId="22102"/>
    <cellStyle name="Normal 4 3 4 4 3 3" xfId="22103"/>
    <cellStyle name="Normal 4 3 4 4 3 4" xfId="22104"/>
    <cellStyle name="Normal 4 3 4 4 3 5" xfId="22105"/>
    <cellStyle name="Normal 4 3 4 4 4" xfId="5824"/>
    <cellStyle name="Normal 4 3 4 4 4 2" xfId="22106"/>
    <cellStyle name="Normal 4 3 4 4 4 3" xfId="22107"/>
    <cellStyle name="Normal 4 3 4 4 5" xfId="22108"/>
    <cellStyle name="Normal 4 3 4 4 6" xfId="22109"/>
    <cellStyle name="Normal 4 3 4 4 7" xfId="22110"/>
    <cellStyle name="Normal 4 3 4 4 8" xfId="33268"/>
    <cellStyle name="Normal 4 3 4 5" xfId="2553"/>
    <cellStyle name="Normal 4 3 4 5 2" xfId="5825"/>
    <cellStyle name="Normal 4 3 4 5 2 2" xfId="22111"/>
    <cellStyle name="Normal 4 3 4 5 2 3" xfId="22112"/>
    <cellStyle name="Normal 4 3 4 5 2 4" xfId="22113"/>
    <cellStyle name="Normal 4 3 4 5 3" xfId="22114"/>
    <cellStyle name="Normal 4 3 4 5 4" xfId="22115"/>
    <cellStyle name="Normal 4 3 4 5 5" xfId="22116"/>
    <cellStyle name="Normal 4 3 4 5 6" xfId="33945"/>
    <cellStyle name="Normal 4 3 4 6" xfId="1408"/>
    <cellStyle name="Normal 4 3 4 6 2" xfId="5826"/>
    <cellStyle name="Normal 4 3 4 6 2 2" xfId="22117"/>
    <cellStyle name="Normal 4 3 4 6 2 3" xfId="22118"/>
    <cellStyle name="Normal 4 3 4 6 3" xfId="22119"/>
    <cellStyle name="Normal 4 3 4 6 4" xfId="22120"/>
    <cellStyle name="Normal 4 3 4 6 5" xfId="22121"/>
    <cellStyle name="Normal 4 3 4 7" xfId="5827"/>
    <cellStyle name="Normal 4 3 4 7 2" xfId="22122"/>
    <cellStyle name="Normal 4 3 4 7 3" xfId="22123"/>
    <cellStyle name="Normal 4 3 4 8" xfId="22124"/>
    <cellStyle name="Normal 4 3 4 9" xfId="22125"/>
    <cellStyle name="Normal 4 3 5" xfId="422"/>
    <cellStyle name="Normal 4 3 5 10" xfId="32582"/>
    <cellStyle name="Normal 4 3 5 2" xfId="423"/>
    <cellStyle name="Normal 4 3 5 2 2" xfId="1087"/>
    <cellStyle name="Normal 4 3 5 2 2 2" xfId="3452"/>
    <cellStyle name="Normal 4 3 5 2 2 2 2" xfId="5828"/>
    <cellStyle name="Normal 4 3 5 2 2 2 2 2" xfId="22126"/>
    <cellStyle name="Normal 4 3 5 2 2 2 2 3" xfId="22127"/>
    <cellStyle name="Normal 4 3 5 2 2 2 3" xfId="22128"/>
    <cellStyle name="Normal 4 3 5 2 2 2 4" xfId="22129"/>
    <cellStyle name="Normal 4 3 5 2 2 2 5" xfId="22130"/>
    <cellStyle name="Normal 4 3 5 2 2 2 6" xfId="33955"/>
    <cellStyle name="Normal 4 3 5 2 2 3" xfId="2208"/>
    <cellStyle name="Normal 4 3 5 2 2 3 2" xfId="5829"/>
    <cellStyle name="Normal 4 3 5 2 2 3 2 2" xfId="22131"/>
    <cellStyle name="Normal 4 3 5 2 2 3 2 3" xfId="22132"/>
    <cellStyle name="Normal 4 3 5 2 2 3 3" xfId="22133"/>
    <cellStyle name="Normal 4 3 5 2 2 3 4" xfId="22134"/>
    <cellStyle name="Normal 4 3 5 2 2 3 5" xfId="22135"/>
    <cellStyle name="Normal 4 3 5 2 2 4" xfId="5830"/>
    <cellStyle name="Normal 4 3 5 2 2 4 2" xfId="22136"/>
    <cellStyle name="Normal 4 3 5 2 2 4 3" xfId="22137"/>
    <cellStyle name="Normal 4 3 5 2 2 5" xfId="22138"/>
    <cellStyle name="Normal 4 3 5 2 2 6" xfId="22139"/>
    <cellStyle name="Normal 4 3 5 2 2 7" xfId="22140"/>
    <cellStyle name="Normal 4 3 5 2 2 8" xfId="33273"/>
    <cellStyle name="Normal 4 3 5 2 3" xfId="2904"/>
    <cellStyle name="Normal 4 3 5 2 3 2" xfId="5831"/>
    <cellStyle name="Normal 4 3 5 2 3 2 2" xfId="22141"/>
    <cellStyle name="Normal 4 3 5 2 3 2 3" xfId="22142"/>
    <cellStyle name="Normal 4 3 5 2 3 2 4" xfId="22143"/>
    <cellStyle name="Normal 4 3 5 2 3 3" xfId="22144"/>
    <cellStyle name="Normal 4 3 5 2 3 4" xfId="22145"/>
    <cellStyle name="Normal 4 3 5 2 3 5" xfId="22146"/>
    <cellStyle name="Normal 4 3 5 2 3 6" xfId="33954"/>
    <cellStyle name="Normal 4 3 5 2 4" xfId="1760"/>
    <cellStyle name="Normal 4 3 5 2 4 2" xfId="5832"/>
    <cellStyle name="Normal 4 3 5 2 4 2 2" xfId="22147"/>
    <cellStyle name="Normal 4 3 5 2 4 2 3" xfId="22148"/>
    <cellStyle name="Normal 4 3 5 2 4 3" xfId="22149"/>
    <cellStyle name="Normal 4 3 5 2 4 4" xfId="22150"/>
    <cellStyle name="Normal 4 3 5 2 4 5" xfId="22151"/>
    <cellStyle name="Normal 4 3 5 2 5" xfId="5833"/>
    <cellStyle name="Normal 4 3 5 2 5 2" xfId="22152"/>
    <cellStyle name="Normal 4 3 5 2 5 3" xfId="22153"/>
    <cellStyle name="Normal 4 3 5 2 6" xfId="22154"/>
    <cellStyle name="Normal 4 3 5 2 7" xfId="22155"/>
    <cellStyle name="Normal 4 3 5 2 8" xfId="22156"/>
    <cellStyle name="Normal 4 3 5 2 9" xfId="32827"/>
    <cellStyle name="Normal 4 3 5 3" xfId="1088"/>
    <cellStyle name="Normal 4 3 5 3 2" xfId="3202"/>
    <cellStyle name="Normal 4 3 5 3 2 2" xfId="5834"/>
    <cellStyle name="Normal 4 3 5 3 2 2 2" xfId="22157"/>
    <cellStyle name="Normal 4 3 5 3 2 2 3" xfId="22158"/>
    <cellStyle name="Normal 4 3 5 3 2 3" xfId="22159"/>
    <cellStyle name="Normal 4 3 5 3 2 4" xfId="22160"/>
    <cellStyle name="Normal 4 3 5 3 2 5" xfId="22161"/>
    <cellStyle name="Normal 4 3 5 3 2 6" xfId="33956"/>
    <cellStyle name="Normal 4 3 5 3 3" xfId="2016"/>
    <cellStyle name="Normal 4 3 5 3 3 2" xfId="5835"/>
    <cellStyle name="Normal 4 3 5 3 3 2 2" xfId="22162"/>
    <cellStyle name="Normal 4 3 5 3 3 2 3" xfId="22163"/>
    <cellStyle name="Normal 4 3 5 3 3 3" xfId="22164"/>
    <cellStyle name="Normal 4 3 5 3 3 4" xfId="22165"/>
    <cellStyle name="Normal 4 3 5 3 3 5" xfId="22166"/>
    <cellStyle name="Normal 4 3 5 3 4" xfId="5836"/>
    <cellStyle name="Normal 4 3 5 3 4 2" xfId="22167"/>
    <cellStyle name="Normal 4 3 5 3 4 3" xfId="22168"/>
    <cellStyle name="Normal 4 3 5 3 5" xfId="22169"/>
    <cellStyle name="Normal 4 3 5 3 6" xfId="22170"/>
    <cellStyle name="Normal 4 3 5 3 7" xfId="22171"/>
    <cellStyle name="Normal 4 3 5 3 8" xfId="33272"/>
    <cellStyle name="Normal 4 3 5 4" xfId="2655"/>
    <cellStyle name="Normal 4 3 5 4 2" xfId="5837"/>
    <cellStyle name="Normal 4 3 5 4 2 2" xfId="22172"/>
    <cellStyle name="Normal 4 3 5 4 2 3" xfId="22173"/>
    <cellStyle name="Normal 4 3 5 4 2 4" xfId="22174"/>
    <cellStyle name="Normal 4 3 5 4 3" xfId="22175"/>
    <cellStyle name="Normal 4 3 5 4 4" xfId="22176"/>
    <cellStyle name="Normal 4 3 5 4 5" xfId="22177"/>
    <cellStyle name="Normal 4 3 5 4 6" xfId="33953"/>
    <cellStyle name="Normal 4 3 5 5" xfId="1510"/>
    <cellStyle name="Normal 4 3 5 5 2" xfId="5838"/>
    <cellStyle name="Normal 4 3 5 5 2 2" xfId="22178"/>
    <cellStyle name="Normal 4 3 5 5 2 3" xfId="22179"/>
    <cellStyle name="Normal 4 3 5 5 3" xfId="22180"/>
    <cellStyle name="Normal 4 3 5 5 4" xfId="22181"/>
    <cellStyle name="Normal 4 3 5 5 5" xfId="22182"/>
    <cellStyle name="Normal 4 3 5 6" xfId="5839"/>
    <cellStyle name="Normal 4 3 5 6 2" xfId="22183"/>
    <cellStyle name="Normal 4 3 5 6 3" xfId="22184"/>
    <cellStyle name="Normal 4 3 5 7" xfId="22185"/>
    <cellStyle name="Normal 4 3 5 8" xfId="22186"/>
    <cellStyle name="Normal 4 3 5 9" xfId="22187"/>
    <cellStyle name="Normal 4 3 6" xfId="424"/>
    <cellStyle name="Normal 4 3 6 2" xfId="1089"/>
    <cellStyle name="Normal 4 3 6 2 2" xfId="3277"/>
    <cellStyle name="Normal 4 3 6 2 2 2" xfId="5840"/>
    <cellStyle name="Normal 4 3 6 2 2 2 2" xfId="22188"/>
    <cellStyle name="Normal 4 3 6 2 2 2 3" xfId="22189"/>
    <cellStyle name="Normal 4 3 6 2 2 3" xfId="22190"/>
    <cellStyle name="Normal 4 3 6 2 2 4" xfId="22191"/>
    <cellStyle name="Normal 4 3 6 2 2 5" xfId="22192"/>
    <cellStyle name="Normal 4 3 6 2 2 6" xfId="33958"/>
    <cellStyle name="Normal 4 3 6 2 3" xfId="2081"/>
    <cellStyle name="Normal 4 3 6 2 3 2" xfId="5841"/>
    <cellStyle name="Normal 4 3 6 2 3 2 2" xfId="22193"/>
    <cellStyle name="Normal 4 3 6 2 3 2 3" xfId="22194"/>
    <cellStyle name="Normal 4 3 6 2 3 3" xfId="22195"/>
    <cellStyle name="Normal 4 3 6 2 3 4" xfId="22196"/>
    <cellStyle name="Normal 4 3 6 2 3 5" xfId="22197"/>
    <cellStyle name="Normal 4 3 6 2 4" xfId="5842"/>
    <cellStyle name="Normal 4 3 6 2 4 2" xfId="22198"/>
    <cellStyle name="Normal 4 3 6 2 4 3" xfId="22199"/>
    <cellStyle name="Normal 4 3 6 2 5" xfId="22200"/>
    <cellStyle name="Normal 4 3 6 2 6" xfId="22201"/>
    <cellStyle name="Normal 4 3 6 2 7" xfId="22202"/>
    <cellStyle name="Normal 4 3 6 2 8" xfId="33274"/>
    <cellStyle name="Normal 4 3 6 3" xfId="2730"/>
    <cellStyle name="Normal 4 3 6 3 2" xfId="5843"/>
    <cellStyle name="Normal 4 3 6 3 2 2" xfId="22203"/>
    <cellStyle name="Normal 4 3 6 3 2 3" xfId="22204"/>
    <cellStyle name="Normal 4 3 6 3 2 4" xfId="22205"/>
    <cellStyle name="Normal 4 3 6 3 3" xfId="22206"/>
    <cellStyle name="Normal 4 3 6 3 4" xfId="22207"/>
    <cellStyle name="Normal 4 3 6 3 5" xfId="22208"/>
    <cellStyle name="Normal 4 3 6 3 6" xfId="33957"/>
    <cellStyle name="Normal 4 3 6 4" xfId="1585"/>
    <cellStyle name="Normal 4 3 6 4 2" xfId="5844"/>
    <cellStyle name="Normal 4 3 6 4 2 2" xfId="22209"/>
    <cellStyle name="Normal 4 3 6 4 2 3" xfId="22210"/>
    <cellStyle name="Normal 4 3 6 4 3" xfId="22211"/>
    <cellStyle name="Normal 4 3 6 4 4" xfId="22212"/>
    <cellStyle name="Normal 4 3 6 4 5" xfId="22213"/>
    <cellStyle name="Normal 4 3 6 5" xfId="5845"/>
    <cellStyle name="Normal 4 3 6 5 2" xfId="22214"/>
    <cellStyle name="Normal 4 3 6 5 3" xfId="22215"/>
    <cellStyle name="Normal 4 3 6 6" xfId="22216"/>
    <cellStyle name="Normal 4 3 6 7" xfId="22217"/>
    <cellStyle name="Normal 4 3 6 8" xfId="22218"/>
    <cellStyle name="Normal 4 3 6 9" xfId="32902"/>
    <cellStyle name="Normal 4 3 7" xfId="425"/>
    <cellStyle name="Normal 4 3 7 2" xfId="1090"/>
    <cellStyle name="Normal 4 3 7 2 2" xfId="3453"/>
    <cellStyle name="Normal 4 3 7 2 2 2" xfId="5846"/>
    <cellStyle name="Normal 4 3 7 2 2 2 2" xfId="22219"/>
    <cellStyle name="Normal 4 3 7 2 2 2 3" xfId="22220"/>
    <cellStyle name="Normal 4 3 7 2 2 3" xfId="22221"/>
    <cellStyle name="Normal 4 3 7 2 2 4" xfId="22222"/>
    <cellStyle name="Normal 4 3 7 2 2 5" xfId="22223"/>
    <cellStyle name="Normal 4 3 7 2 2 6" xfId="33960"/>
    <cellStyle name="Normal 4 3 7 2 3" xfId="2209"/>
    <cellStyle name="Normal 4 3 7 2 3 2" xfId="5847"/>
    <cellStyle name="Normal 4 3 7 2 3 2 2" xfId="22224"/>
    <cellStyle name="Normal 4 3 7 2 3 2 3" xfId="22225"/>
    <cellStyle name="Normal 4 3 7 2 3 3" xfId="22226"/>
    <cellStyle name="Normal 4 3 7 2 3 4" xfId="22227"/>
    <cellStyle name="Normal 4 3 7 2 3 5" xfId="22228"/>
    <cellStyle name="Normal 4 3 7 2 4" xfId="5848"/>
    <cellStyle name="Normal 4 3 7 2 4 2" xfId="22229"/>
    <cellStyle name="Normal 4 3 7 2 4 3" xfId="22230"/>
    <cellStyle name="Normal 4 3 7 2 5" xfId="22231"/>
    <cellStyle name="Normal 4 3 7 2 6" xfId="22232"/>
    <cellStyle name="Normal 4 3 7 2 7" xfId="22233"/>
    <cellStyle name="Normal 4 3 7 2 8" xfId="33275"/>
    <cellStyle name="Normal 4 3 7 3" xfId="2905"/>
    <cellStyle name="Normal 4 3 7 3 2" xfId="5849"/>
    <cellStyle name="Normal 4 3 7 3 2 2" xfId="22234"/>
    <cellStyle name="Normal 4 3 7 3 2 3" xfId="22235"/>
    <cellStyle name="Normal 4 3 7 3 2 4" xfId="22236"/>
    <cellStyle name="Normal 4 3 7 3 3" xfId="22237"/>
    <cellStyle name="Normal 4 3 7 3 4" xfId="22238"/>
    <cellStyle name="Normal 4 3 7 3 5" xfId="22239"/>
    <cellStyle name="Normal 4 3 7 3 6" xfId="33959"/>
    <cellStyle name="Normal 4 3 7 4" xfId="1761"/>
    <cellStyle name="Normal 4 3 7 4 2" xfId="5850"/>
    <cellStyle name="Normal 4 3 7 4 2 2" xfId="22240"/>
    <cellStyle name="Normal 4 3 7 4 2 3" xfId="22241"/>
    <cellStyle name="Normal 4 3 7 4 3" xfId="22242"/>
    <cellStyle name="Normal 4 3 7 4 4" xfId="22243"/>
    <cellStyle name="Normal 4 3 7 4 5" xfId="22244"/>
    <cellStyle name="Normal 4 3 7 5" xfId="5851"/>
    <cellStyle name="Normal 4 3 7 5 2" xfId="22245"/>
    <cellStyle name="Normal 4 3 7 5 3" xfId="22246"/>
    <cellStyle name="Normal 4 3 7 6" xfId="22247"/>
    <cellStyle name="Normal 4 3 7 7" xfId="22248"/>
    <cellStyle name="Normal 4 3 7 8" xfId="22249"/>
    <cellStyle name="Normal 4 3 7 9" xfId="32677"/>
    <cellStyle name="Normal 4 3 8" xfId="1091"/>
    <cellStyle name="Normal 4 3 8 2" xfId="3024"/>
    <cellStyle name="Normal 4 3 8 2 2" xfId="5852"/>
    <cellStyle name="Normal 4 3 8 2 2 2" xfId="22250"/>
    <cellStyle name="Normal 4 3 8 2 2 3" xfId="22251"/>
    <cellStyle name="Normal 4 3 8 2 3" xfId="22252"/>
    <cellStyle name="Normal 4 3 8 2 4" xfId="22253"/>
    <cellStyle name="Normal 4 3 8 2 5" xfId="22254"/>
    <cellStyle name="Normal 4 3 8 2 6" xfId="33961"/>
    <cellStyle name="Normal 4 3 8 3" xfId="1880"/>
    <cellStyle name="Normal 4 3 8 3 2" xfId="5853"/>
    <cellStyle name="Normal 4 3 8 3 2 2" xfId="22255"/>
    <cellStyle name="Normal 4 3 8 3 2 3" xfId="22256"/>
    <cellStyle name="Normal 4 3 8 3 3" xfId="22257"/>
    <cellStyle name="Normal 4 3 8 3 4" xfId="22258"/>
    <cellStyle name="Normal 4 3 8 3 5" xfId="22259"/>
    <cellStyle name="Normal 4 3 8 4" xfId="5854"/>
    <cellStyle name="Normal 4 3 8 4 2" xfId="22260"/>
    <cellStyle name="Normal 4 3 8 4 3" xfId="22261"/>
    <cellStyle name="Normal 4 3 8 5" xfId="22262"/>
    <cellStyle name="Normal 4 3 8 6" xfId="22263"/>
    <cellStyle name="Normal 4 3 8 7" xfId="22264"/>
    <cellStyle name="Normal 4 3 8 8" xfId="33250"/>
    <cellStyle name="Normal 4 3 9" xfId="2477"/>
    <cellStyle name="Normal 4 3 9 2" xfId="5855"/>
    <cellStyle name="Normal 4 3 9 2 2" xfId="22265"/>
    <cellStyle name="Normal 4 3 9 2 3" xfId="22266"/>
    <cellStyle name="Normal 4 3 9 2 4" xfId="22267"/>
    <cellStyle name="Normal 4 3 9 3" xfId="22268"/>
    <cellStyle name="Normal 4 3 9 4" xfId="22269"/>
    <cellStyle name="Normal 4 3 9 5" xfId="22270"/>
    <cellStyle name="Normal 4 3 9 6" xfId="33910"/>
    <cellStyle name="Normal 4 4" xfId="426"/>
    <cellStyle name="Normal 4 4 10" xfId="22271"/>
    <cellStyle name="Normal 4 4 11" xfId="22272"/>
    <cellStyle name="Normal 4 4 12" xfId="22273"/>
    <cellStyle name="Normal 4 4 13" xfId="32583"/>
    <cellStyle name="Normal 4 4 2" xfId="427"/>
    <cellStyle name="Normal 4 4 2 10" xfId="22274"/>
    <cellStyle name="Normal 4 4 2 11" xfId="22275"/>
    <cellStyle name="Normal 4 4 2 12" xfId="32584"/>
    <cellStyle name="Normal 4 4 2 2" xfId="428"/>
    <cellStyle name="Normal 4 4 2 2 10" xfId="32585"/>
    <cellStyle name="Normal 4 4 2 2 2" xfId="429"/>
    <cellStyle name="Normal 4 4 2 2 2 2" xfId="1092"/>
    <cellStyle name="Normal 4 4 2 2 2 2 2" xfId="3454"/>
    <cellStyle name="Normal 4 4 2 2 2 2 2 2" xfId="5856"/>
    <cellStyle name="Normal 4 4 2 2 2 2 2 2 2" xfId="22276"/>
    <cellStyle name="Normal 4 4 2 2 2 2 2 2 3" xfId="22277"/>
    <cellStyle name="Normal 4 4 2 2 2 2 2 3" xfId="22278"/>
    <cellStyle name="Normal 4 4 2 2 2 2 2 4" xfId="22279"/>
    <cellStyle name="Normal 4 4 2 2 2 2 2 5" xfId="22280"/>
    <cellStyle name="Normal 4 4 2 2 2 2 2 6" xfId="33966"/>
    <cellStyle name="Normal 4 4 2 2 2 2 3" xfId="2210"/>
    <cellStyle name="Normal 4 4 2 2 2 2 3 2" xfId="5857"/>
    <cellStyle name="Normal 4 4 2 2 2 2 3 2 2" xfId="22281"/>
    <cellStyle name="Normal 4 4 2 2 2 2 3 2 3" xfId="22282"/>
    <cellStyle name="Normal 4 4 2 2 2 2 3 3" xfId="22283"/>
    <cellStyle name="Normal 4 4 2 2 2 2 3 4" xfId="22284"/>
    <cellStyle name="Normal 4 4 2 2 2 2 3 5" xfId="22285"/>
    <cellStyle name="Normal 4 4 2 2 2 2 4" xfId="5858"/>
    <cellStyle name="Normal 4 4 2 2 2 2 4 2" xfId="22286"/>
    <cellStyle name="Normal 4 4 2 2 2 2 4 3" xfId="22287"/>
    <cellStyle name="Normal 4 4 2 2 2 2 5" xfId="22288"/>
    <cellStyle name="Normal 4 4 2 2 2 2 6" xfId="22289"/>
    <cellStyle name="Normal 4 4 2 2 2 2 7" xfId="22290"/>
    <cellStyle name="Normal 4 4 2 2 2 2 8" xfId="33279"/>
    <cellStyle name="Normal 4 4 2 2 2 3" xfId="2906"/>
    <cellStyle name="Normal 4 4 2 2 2 3 2" xfId="5859"/>
    <cellStyle name="Normal 4 4 2 2 2 3 2 2" xfId="22291"/>
    <cellStyle name="Normal 4 4 2 2 2 3 2 3" xfId="22292"/>
    <cellStyle name="Normal 4 4 2 2 2 3 2 4" xfId="22293"/>
    <cellStyle name="Normal 4 4 2 2 2 3 3" xfId="22294"/>
    <cellStyle name="Normal 4 4 2 2 2 3 4" xfId="22295"/>
    <cellStyle name="Normal 4 4 2 2 2 3 5" xfId="22296"/>
    <cellStyle name="Normal 4 4 2 2 2 3 6" xfId="33965"/>
    <cellStyle name="Normal 4 4 2 2 2 4" xfId="1762"/>
    <cellStyle name="Normal 4 4 2 2 2 4 2" xfId="5860"/>
    <cellStyle name="Normal 4 4 2 2 2 4 2 2" xfId="22297"/>
    <cellStyle name="Normal 4 4 2 2 2 4 2 3" xfId="22298"/>
    <cellStyle name="Normal 4 4 2 2 2 4 3" xfId="22299"/>
    <cellStyle name="Normal 4 4 2 2 2 4 4" xfId="22300"/>
    <cellStyle name="Normal 4 4 2 2 2 4 5" xfId="22301"/>
    <cellStyle name="Normal 4 4 2 2 2 5" xfId="5861"/>
    <cellStyle name="Normal 4 4 2 2 2 5 2" xfId="22302"/>
    <cellStyle name="Normal 4 4 2 2 2 5 3" xfId="22303"/>
    <cellStyle name="Normal 4 4 2 2 2 6" xfId="22304"/>
    <cellStyle name="Normal 4 4 2 2 2 7" xfId="22305"/>
    <cellStyle name="Normal 4 4 2 2 2 8" xfId="22306"/>
    <cellStyle name="Normal 4 4 2 2 2 9" xfId="32828"/>
    <cellStyle name="Normal 4 4 2 2 3" xfId="1093"/>
    <cellStyle name="Normal 4 4 2 2 3 2" xfId="3203"/>
    <cellStyle name="Normal 4 4 2 2 3 2 2" xfId="5862"/>
    <cellStyle name="Normal 4 4 2 2 3 2 2 2" xfId="22307"/>
    <cellStyle name="Normal 4 4 2 2 3 2 2 3" xfId="22308"/>
    <cellStyle name="Normal 4 4 2 2 3 2 3" xfId="22309"/>
    <cellStyle name="Normal 4 4 2 2 3 2 4" xfId="22310"/>
    <cellStyle name="Normal 4 4 2 2 3 2 5" xfId="22311"/>
    <cellStyle name="Normal 4 4 2 2 3 2 6" xfId="33967"/>
    <cellStyle name="Normal 4 4 2 2 3 3" xfId="2017"/>
    <cellStyle name="Normal 4 4 2 2 3 3 2" xfId="5863"/>
    <cellStyle name="Normal 4 4 2 2 3 3 2 2" xfId="22312"/>
    <cellStyle name="Normal 4 4 2 2 3 3 2 3" xfId="22313"/>
    <cellStyle name="Normal 4 4 2 2 3 3 3" xfId="22314"/>
    <cellStyle name="Normal 4 4 2 2 3 3 4" xfId="22315"/>
    <cellStyle name="Normal 4 4 2 2 3 3 5" xfId="22316"/>
    <cellStyle name="Normal 4 4 2 2 3 4" xfId="5864"/>
    <cellStyle name="Normal 4 4 2 2 3 4 2" xfId="22317"/>
    <cellStyle name="Normal 4 4 2 2 3 4 3" xfId="22318"/>
    <cellStyle name="Normal 4 4 2 2 3 5" xfId="22319"/>
    <cellStyle name="Normal 4 4 2 2 3 6" xfId="22320"/>
    <cellStyle name="Normal 4 4 2 2 3 7" xfId="22321"/>
    <cellStyle name="Normal 4 4 2 2 3 8" xfId="33278"/>
    <cellStyle name="Normal 4 4 2 2 4" xfId="2656"/>
    <cellStyle name="Normal 4 4 2 2 4 2" xfId="5865"/>
    <cellStyle name="Normal 4 4 2 2 4 2 2" xfId="22322"/>
    <cellStyle name="Normal 4 4 2 2 4 2 3" xfId="22323"/>
    <cellStyle name="Normal 4 4 2 2 4 2 4" xfId="22324"/>
    <cellStyle name="Normal 4 4 2 2 4 3" xfId="22325"/>
    <cellStyle name="Normal 4 4 2 2 4 4" xfId="22326"/>
    <cellStyle name="Normal 4 4 2 2 4 5" xfId="22327"/>
    <cellStyle name="Normal 4 4 2 2 4 6" xfId="33964"/>
    <cellStyle name="Normal 4 4 2 2 5" xfId="1511"/>
    <cellStyle name="Normal 4 4 2 2 5 2" xfId="5866"/>
    <cellStyle name="Normal 4 4 2 2 5 2 2" xfId="22328"/>
    <cellStyle name="Normal 4 4 2 2 5 2 3" xfId="22329"/>
    <cellStyle name="Normal 4 4 2 2 5 3" xfId="22330"/>
    <cellStyle name="Normal 4 4 2 2 5 4" xfId="22331"/>
    <cellStyle name="Normal 4 4 2 2 5 5" xfId="22332"/>
    <cellStyle name="Normal 4 4 2 2 6" xfId="5867"/>
    <cellStyle name="Normal 4 4 2 2 6 2" xfId="22333"/>
    <cellStyle name="Normal 4 4 2 2 6 3" xfId="22334"/>
    <cellStyle name="Normal 4 4 2 2 7" xfId="22335"/>
    <cellStyle name="Normal 4 4 2 2 8" xfId="22336"/>
    <cellStyle name="Normal 4 4 2 2 9" xfId="22337"/>
    <cellStyle name="Normal 4 4 2 3" xfId="430"/>
    <cellStyle name="Normal 4 4 2 3 2" xfId="1094"/>
    <cellStyle name="Normal 4 4 2 3 2 2" xfId="3280"/>
    <cellStyle name="Normal 4 4 2 3 2 2 2" xfId="5868"/>
    <cellStyle name="Normal 4 4 2 3 2 2 2 2" xfId="22338"/>
    <cellStyle name="Normal 4 4 2 3 2 2 2 3" xfId="22339"/>
    <cellStyle name="Normal 4 4 2 3 2 2 3" xfId="22340"/>
    <cellStyle name="Normal 4 4 2 3 2 2 4" xfId="22341"/>
    <cellStyle name="Normal 4 4 2 3 2 2 5" xfId="22342"/>
    <cellStyle name="Normal 4 4 2 3 2 2 6" xfId="33969"/>
    <cellStyle name="Normal 4 4 2 3 2 3" xfId="2084"/>
    <cellStyle name="Normal 4 4 2 3 2 3 2" xfId="5869"/>
    <cellStyle name="Normal 4 4 2 3 2 3 2 2" xfId="22343"/>
    <cellStyle name="Normal 4 4 2 3 2 3 2 3" xfId="22344"/>
    <cellStyle name="Normal 4 4 2 3 2 3 3" xfId="22345"/>
    <cellStyle name="Normal 4 4 2 3 2 3 4" xfId="22346"/>
    <cellStyle name="Normal 4 4 2 3 2 3 5" xfId="22347"/>
    <cellStyle name="Normal 4 4 2 3 2 4" xfId="5870"/>
    <cellStyle name="Normal 4 4 2 3 2 4 2" xfId="22348"/>
    <cellStyle name="Normal 4 4 2 3 2 4 3" xfId="22349"/>
    <cellStyle name="Normal 4 4 2 3 2 5" xfId="22350"/>
    <cellStyle name="Normal 4 4 2 3 2 6" xfId="22351"/>
    <cellStyle name="Normal 4 4 2 3 2 7" xfId="22352"/>
    <cellStyle name="Normal 4 4 2 3 2 8" xfId="33280"/>
    <cellStyle name="Normal 4 4 2 3 3" xfId="2733"/>
    <cellStyle name="Normal 4 4 2 3 3 2" xfId="5871"/>
    <cellStyle name="Normal 4 4 2 3 3 2 2" xfId="22353"/>
    <cellStyle name="Normal 4 4 2 3 3 2 3" xfId="22354"/>
    <cellStyle name="Normal 4 4 2 3 3 2 4" xfId="22355"/>
    <cellStyle name="Normal 4 4 2 3 3 3" xfId="22356"/>
    <cellStyle name="Normal 4 4 2 3 3 4" xfId="22357"/>
    <cellStyle name="Normal 4 4 2 3 3 5" xfId="22358"/>
    <cellStyle name="Normal 4 4 2 3 3 6" xfId="33968"/>
    <cellStyle name="Normal 4 4 2 3 4" xfId="1588"/>
    <cellStyle name="Normal 4 4 2 3 4 2" xfId="5872"/>
    <cellStyle name="Normal 4 4 2 3 4 2 2" xfId="22359"/>
    <cellStyle name="Normal 4 4 2 3 4 2 3" xfId="22360"/>
    <cellStyle name="Normal 4 4 2 3 4 3" xfId="22361"/>
    <cellStyle name="Normal 4 4 2 3 4 4" xfId="22362"/>
    <cellStyle name="Normal 4 4 2 3 4 5" xfId="22363"/>
    <cellStyle name="Normal 4 4 2 3 5" xfId="5873"/>
    <cellStyle name="Normal 4 4 2 3 5 2" xfId="22364"/>
    <cellStyle name="Normal 4 4 2 3 5 3" xfId="22365"/>
    <cellStyle name="Normal 4 4 2 3 6" xfId="22366"/>
    <cellStyle name="Normal 4 4 2 3 7" xfId="22367"/>
    <cellStyle name="Normal 4 4 2 3 8" xfId="22368"/>
    <cellStyle name="Normal 4 4 2 3 9" xfId="32905"/>
    <cellStyle name="Normal 4 4 2 4" xfId="431"/>
    <cellStyle name="Normal 4 4 2 4 2" xfId="1095"/>
    <cellStyle name="Normal 4 4 2 4 2 2" xfId="3455"/>
    <cellStyle name="Normal 4 4 2 4 2 2 2" xfId="5874"/>
    <cellStyle name="Normal 4 4 2 4 2 2 2 2" xfId="22369"/>
    <cellStyle name="Normal 4 4 2 4 2 2 2 3" xfId="22370"/>
    <cellStyle name="Normal 4 4 2 4 2 2 3" xfId="22371"/>
    <cellStyle name="Normal 4 4 2 4 2 2 4" xfId="22372"/>
    <cellStyle name="Normal 4 4 2 4 2 2 5" xfId="22373"/>
    <cellStyle name="Normal 4 4 2 4 2 2 6" xfId="33971"/>
    <cellStyle name="Normal 4 4 2 4 2 3" xfId="2211"/>
    <cellStyle name="Normal 4 4 2 4 2 3 2" xfId="5875"/>
    <cellStyle name="Normal 4 4 2 4 2 3 2 2" xfId="22374"/>
    <cellStyle name="Normal 4 4 2 4 2 3 2 3" xfId="22375"/>
    <cellStyle name="Normal 4 4 2 4 2 3 3" xfId="22376"/>
    <cellStyle name="Normal 4 4 2 4 2 3 4" xfId="22377"/>
    <cellStyle name="Normal 4 4 2 4 2 3 5" xfId="22378"/>
    <cellStyle name="Normal 4 4 2 4 2 4" xfId="5876"/>
    <cellStyle name="Normal 4 4 2 4 2 4 2" xfId="22379"/>
    <cellStyle name="Normal 4 4 2 4 2 4 3" xfId="22380"/>
    <cellStyle name="Normal 4 4 2 4 2 5" xfId="22381"/>
    <cellStyle name="Normal 4 4 2 4 2 6" xfId="22382"/>
    <cellStyle name="Normal 4 4 2 4 2 7" xfId="22383"/>
    <cellStyle name="Normal 4 4 2 4 2 8" xfId="33281"/>
    <cellStyle name="Normal 4 4 2 4 3" xfId="2907"/>
    <cellStyle name="Normal 4 4 2 4 3 2" xfId="5877"/>
    <cellStyle name="Normal 4 4 2 4 3 2 2" xfId="22384"/>
    <cellStyle name="Normal 4 4 2 4 3 2 3" xfId="22385"/>
    <cellStyle name="Normal 4 4 2 4 3 2 4" xfId="22386"/>
    <cellStyle name="Normal 4 4 2 4 3 3" xfId="22387"/>
    <cellStyle name="Normal 4 4 2 4 3 4" xfId="22388"/>
    <cellStyle name="Normal 4 4 2 4 3 5" xfId="22389"/>
    <cellStyle name="Normal 4 4 2 4 3 6" xfId="33970"/>
    <cellStyle name="Normal 4 4 2 4 4" xfId="1763"/>
    <cellStyle name="Normal 4 4 2 4 4 2" xfId="5878"/>
    <cellStyle name="Normal 4 4 2 4 4 2 2" xfId="22390"/>
    <cellStyle name="Normal 4 4 2 4 4 2 3" xfId="22391"/>
    <cellStyle name="Normal 4 4 2 4 4 3" xfId="22392"/>
    <cellStyle name="Normal 4 4 2 4 4 4" xfId="22393"/>
    <cellStyle name="Normal 4 4 2 4 4 5" xfId="22394"/>
    <cellStyle name="Normal 4 4 2 4 5" xfId="5879"/>
    <cellStyle name="Normal 4 4 2 4 5 2" xfId="22395"/>
    <cellStyle name="Normal 4 4 2 4 5 3" xfId="22396"/>
    <cellStyle name="Normal 4 4 2 4 6" xfId="22397"/>
    <cellStyle name="Normal 4 4 2 4 7" xfId="22398"/>
    <cellStyle name="Normal 4 4 2 4 8" xfId="22399"/>
    <cellStyle name="Normal 4 4 2 4 9" xfId="32736"/>
    <cellStyle name="Normal 4 4 2 5" xfId="1096"/>
    <cellStyle name="Normal 4 4 2 5 2" xfId="3101"/>
    <cellStyle name="Normal 4 4 2 5 2 2" xfId="5880"/>
    <cellStyle name="Normal 4 4 2 5 2 2 2" xfId="22400"/>
    <cellStyle name="Normal 4 4 2 5 2 2 3" xfId="22401"/>
    <cellStyle name="Normal 4 4 2 5 2 3" xfId="22402"/>
    <cellStyle name="Normal 4 4 2 5 2 4" xfId="22403"/>
    <cellStyle name="Normal 4 4 2 5 2 5" xfId="22404"/>
    <cellStyle name="Normal 4 4 2 5 2 6" xfId="33972"/>
    <cellStyle name="Normal 4 4 2 5 3" xfId="1937"/>
    <cellStyle name="Normal 4 4 2 5 3 2" xfId="5881"/>
    <cellStyle name="Normal 4 4 2 5 3 2 2" xfId="22405"/>
    <cellStyle name="Normal 4 4 2 5 3 2 3" xfId="22406"/>
    <cellStyle name="Normal 4 4 2 5 3 3" xfId="22407"/>
    <cellStyle name="Normal 4 4 2 5 3 4" xfId="22408"/>
    <cellStyle name="Normal 4 4 2 5 3 5" xfId="22409"/>
    <cellStyle name="Normal 4 4 2 5 4" xfId="5882"/>
    <cellStyle name="Normal 4 4 2 5 4 2" xfId="22410"/>
    <cellStyle name="Normal 4 4 2 5 4 3" xfId="22411"/>
    <cellStyle name="Normal 4 4 2 5 5" xfId="22412"/>
    <cellStyle name="Normal 4 4 2 5 6" xfId="22413"/>
    <cellStyle name="Normal 4 4 2 5 7" xfId="22414"/>
    <cellStyle name="Normal 4 4 2 5 8" xfId="33277"/>
    <cellStyle name="Normal 4 4 2 6" xfId="2554"/>
    <cellStyle name="Normal 4 4 2 6 2" xfId="5883"/>
    <cellStyle name="Normal 4 4 2 6 2 2" xfId="22415"/>
    <cellStyle name="Normal 4 4 2 6 2 3" xfId="22416"/>
    <cellStyle name="Normal 4 4 2 6 2 4" xfId="22417"/>
    <cellStyle name="Normal 4 4 2 6 3" xfId="22418"/>
    <cellStyle name="Normal 4 4 2 6 4" xfId="22419"/>
    <cellStyle name="Normal 4 4 2 6 5" xfId="22420"/>
    <cellStyle name="Normal 4 4 2 6 6" xfId="33963"/>
    <cellStyle name="Normal 4 4 2 7" xfId="1409"/>
    <cellStyle name="Normal 4 4 2 7 2" xfId="5884"/>
    <cellStyle name="Normal 4 4 2 7 2 2" xfId="22421"/>
    <cellStyle name="Normal 4 4 2 7 2 3" xfId="22422"/>
    <cellStyle name="Normal 4 4 2 7 3" xfId="22423"/>
    <cellStyle name="Normal 4 4 2 7 4" xfId="22424"/>
    <cellStyle name="Normal 4 4 2 7 5" xfId="22425"/>
    <cellStyle name="Normal 4 4 2 8" xfId="5885"/>
    <cellStyle name="Normal 4 4 2 8 2" xfId="22426"/>
    <cellStyle name="Normal 4 4 2 8 3" xfId="22427"/>
    <cellStyle name="Normal 4 4 2 9" xfId="22428"/>
    <cellStyle name="Normal 4 4 3" xfId="432"/>
    <cellStyle name="Normal 4 4 3 10" xfId="32586"/>
    <cellStyle name="Normal 4 4 3 2" xfId="433"/>
    <cellStyle name="Normal 4 4 3 2 2" xfId="1097"/>
    <cellStyle name="Normal 4 4 3 2 2 2" xfId="3456"/>
    <cellStyle name="Normal 4 4 3 2 2 2 2" xfId="5886"/>
    <cellStyle name="Normal 4 4 3 2 2 2 2 2" xfId="22429"/>
    <cellStyle name="Normal 4 4 3 2 2 2 2 3" xfId="22430"/>
    <cellStyle name="Normal 4 4 3 2 2 2 3" xfId="22431"/>
    <cellStyle name="Normal 4 4 3 2 2 2 4" xfId="22432"/>
    <cellStyle name="Normal 4 4 3 2 2 2 5" xfId="22433"/>
    <cellStyle name="Normal 4 4 3 2 2 2 6" xfId="33975"/>
    <cellStyle name="Normal 4 4 3 2 2 3" xfId="2212"/>
    <cellStyle name="Normal 4 4 3 2 2 3 2" xfId="5887"/>
    <cellStyle name="Normal 4 4 3 2 2 3 2 2" xfId="22434"/>
    <cellStyle name="Normal 4 4 3 2 2 3 2 3" xfId="22435"/>
    <cellStyle name="Normal 4 4 3 2 2 3 3" xfId="22436"/>
    <cellStyle name="Normal 4 4 3 2 2 3 4" xfId="22437"/>
    <cellStyle name="Normal 4 4 3 2 2 3 5" xfId="22438"/>
    <cellStyle name="Normal 4 4 3 2 2 4" xfId="5888"/>
    <cellStyle name="Normal 4 4 3 2 2 4 2" xfId="22439"/>
    <cellStyle name="Normal 4 4 3 2 2 4 3" xfId="22440"/>
    <cellStyle name="Normal 4 4 3 2 2 5" xfId="22441"/>
    <cellStyle name="Normal 4 4 3 2 2 6" xfId="22442"/>
    <cellStyle name="Normal 4 4 3 2 2 7" xfId="22443"/>
    <cellStyle name="Normal 4 4 3 2 2 8" xfId="33283"/>
    <cellStyle name="Normal 4 4 3 2 3" xfId="2908"/>
    <cellStyle name="Normal 4 4 3 2 3 2" xfId="5889"/>
    <cellStyle name="Normal 4 4 3 2 3 2 2" xfId="22444"/>
    <cellStyle name="Normal 4 4 3 2 3 2 3" xfId="22445"/>
    <cellStyle name="Normal 4 4 3 2 3 2 4" xfId="22446"/>
    <cellStyle name="Normal 4 4 3 2 3 3" xfId="22447"/>
    <cellStyle name="Normal 4 4 3 2 3 4" xfId="22448"/>
    <cellStyle name="Normal 4 4 3 2 3 5" xfId="22449"/>
    <cellStyle name="Normal 4 4 3 2 3 6" xfId="33974"/>
    <cellStyle name="Normal 4 4 3 2 4" xfId="1764"/>
    <cellStyle name="Normal 4 4 3 2 4 2" xfId="5890"/>
    <cellStyle name="Normal 4 4 3 2 4 2 2" xfId="22450"/>
    <cellStyle name="Normal 4 4 3 2 4 2 3" xfId="22451"/>
    <cellStyle name="Normal 4 4 3 2 4 3" xfId="22452"/>
    <cellStyle name="Normal 4 4 3 2 4 4" xfId="22453"/>
    <cellStyle name="Normal 4 4 3 2 4 5" xfId="22454"/>
    <cellStyle name="Normal 4 4 3 2 5" xfId="5891"/>
    <cellStyle name="Normal 4 4 3 2 5 2" xfId="22455"/>
    <cellStyle name="Normal 4 4 3 2 5 3" xfId="22456"/>
    <cellStyle name="Normal 4 4 3 2 6" xfId="22457"/>
    <cellStyle name="Normal 4 4 3 2 7" xfId="22458"/>
    <cellStyle name="Normal 4 4 3 2 8" xfId="22459"/>
    <cellStyle name="Normal 4 4 3 2 9" xfId="32829"/>
    <cellStyle name="Normal 4 4 3 3" xfId="1098"/>
    <cellStyle name="Normal 4 4 3 3 2" xfId="3204"/>
    <cellStyle name="Normal 4 4 3 3 2 2" xfId="5892"/>
    <cellStyle name="Normal 4 4 3 3 2 2 2" xfId="22460"/>
    <cellStyle name="Normal 4 4 3 3 2 2 3" xfId="22461"/>
    <cellStyle name="Normal 4 4 3 3 2 3" xfId="22462"/>
    <cellStyle name="Normal 4 4 3 3 2 4" xfId="22463"/>
    <cellStyle name="Normal 4 4 3 3 2 5" xfId="22464"/>
    <cellStyle name="Normal 4 4 3 3 2 6" xfId="33976"/>
    <cellStyle name="Normal 4 4 3 3 3" xfId="2018"/>
    <cellStyle name="Normal 4 4 3 3 3 2" xfId="5893"/>
    <cellStyle name="Normal 4 4 3 3 3 2 2" xfId="22465"/>
    <cellStyle name="Normal 4 4 3 3 3 2 3" xfId="22466"/>
    <cellStyle name="Normal 4 4 3 3 3 3" xfId="22467"/>
    <cellStyle name="Normal 4 4 3 3 3 4" xfId="22468"/>
    <cellStyle name="Normal 4 4 3 3 3 5" xfId="22469"/>
    <cellStyle name="Normal 4 4 3 3 4" xfId="5894"/>
    <cellStyle name="Normal 4 4 3 3 4 2" xfId="22470"/>
    <cellStyle name="Normal 4 4 3 3 4 3" xfId="22471"/>
    <cellStyle name="Normal 4 4 3 3 5" xfId="22472"/>
    <cellStyle name="Normal 4 4 3 3 6" xfId="22473"/>
    <cellStyle name="Normal 4 4 3 3 7" xfId="22474"/>
    <cellStyle name="Normal 4 4 3 3 8" xfId="33282"/>
    <cellStyle name="Normal 4 4 3 4" xfId="2657"/>
    <cellStyle name="Normal 4 4 3 4 2" xfId="5895"/>
    <cellStyle name="Normal 4 4 3 4 2 2" xfId="22475"/>
    <cellStyle name="Normal 4 4 3 4 2 3" xfId="22476"/>
    <cellStyle name="Normal 4 4 3 4 2 4" xfId="22477"/>
    <cellStyle name="Normal 4 4 3 4 3" xfId="22478"/>
    <cellStyle name="Normal 4 4 3 4 4" xfId="22479"/>
    <cellStyle name="Normal 4 4 3 4 5" xfId="22480"/>
    <cellStyle name="Normal 4 4 3 4 6" xfId="33973"/>
    <cellStyle name="Normal 4 4 3 5" xfId="1512"/>
    <cellStyle name="Normal 4 4 3 5 2" xfId="5896"/>
    <cellStyle name="Normal 4 4 3 5 2 2" xfId="22481"/>
    <cellStyle name="Normal 4 4 3 5 2 3" xfId="22482"/>
    <cellStyle name="Normal 4 4 3 5 3" xfId="22483"/>
    <cellStyle name="Normal 4 4 3 5 4" xfId="22484"/>
    <cellStyle name="Normal 4 4 3 5 5" xfId="22485"/>
    <cellStyle name="Normal 4 4 3 6" xfId="5897"/>
    <cellStyle name="Normal 4 4 3 6 2" xfId="22486"/>
    <cellStyle name="Normal 4 4 3 6 3" xfId="22487"/>
    <cellStyle name="Normal 4 4 3 7" xfId="22488"/>
    <cellStyle name="Normal 4 4 3 8" xfId="22489"/>
    <cellStyle name="Normal 4 4 3 9" xfId="22490"/>
    <cellStyle name="Normal 4 4 4" xfId="434"/>
    <cellStyle name="Normal 4 4 4 2" xfId="1099"/>
    <cellStyle name="Normal 4 4 4 2 2" xfId="3279"/>
    <cellStyle name="Normal 4 4 4 2 2 2" xfId="5898"/>
    <cellStyle name="Normal 4 4 4 2 2 2 2" xfId="22491"/>
    <cellStyle name="Normal 4 4 4 2 2 2 3" xfId="22492"/>
    <cellStyle name="Normal 4 4 4 2 2 3" xfId="22493"/>
    <cellStyle name="Normal 4 4 4 2 2 4" xfId="22494"/>
    <cellStyle name="Normal 4 4 4 2 2 5" xfId="22495"/>
    <cellStyle name="Normal 4 4 4 2 2 6" xfId="33978"/>
    <cellStyle name="Normal 4 4 4 2 3" xfId="2083"/>
    <cellStyle name="Normal 4 4 4 2 3 2" xfId="5899"/>
    <cellStyle name="Normal 4 4 4 2 3 2 2" xfId="22496"/>
    <cellStyle name="Normal 4 4 4 2 3 2 3" xfId="22497"/>
    <cellStyle name="Normal 4 4 4 2 3 3" xfId="22498"/>
    <cellStyle name="Normal 4 4 4 2 3 4" xfId="22499"/>
    <cellStyle name="Normal 4 4 4 2 3 5" xfId="22500"/>
    <cellStyle name="Normal 4 4 4 2 4" xfId="5900"/>
    <cellStyle name="Normal 4 4 4 2 4 2" xfId="22501"/>
    <cellStyle name="Normal 4 4 4 2 4 3" xfId="22502"/>
    <cellStyle name="Normal 4 4 4 2 5" xfId="22503"/>
    <cellStyle name="Normal 4 4 4 2 6" xfId="22504"/>
    <cellStyle name="Normal 4 4 4 2 7" xfId="22505"/>
    <cellStyle name="Normal 4 4 4 2 8" xfId="33284"/>
    <cellStyle name="Normal 4 4 4 3" xfId="2732"/>
    <cellStyle name="Normal 4 4 4 3 2" xfId="5901"/>
    <cellStyle name="Normal 4 4 4 3 2 2" xfId="22506"/>
    <cellStyle name="Normal 4 4 4 3 2 3" xfId="22507"/>
    <cellStyle name="Normal 4 4 4 3 2 4" xfId="22508"/>
    <cellStyle name="Normal 4 4 4 3 3" xfId="22509"/>
    <cellStyle name="Normal 4 4 4 3 4" xfId="22510"/>
    <cellStyle name="Normal 4 4 4 3 5" xfId="22511"/>
    <cellStyle name="Normal 4 4 4 3 6" xfId="33977"/>
    <cellStyle name="Normal 4 4 4 4" xfId="1587"/>
    <cellStyle name="Normal 4 4 4 4 2" xfId="5902"/>
    <cellStyle name="Normal 4 4 4 4 2 2" xfId="22512"/>
    <cellStyle name="Normal 4 4 4 4 2 3" xfId="22513"/>
    <cellStyle name="Normal 4 4 4 4 3" xfId="22514"/>
    <cellStyle name="Normal 4 4 4 4 4" xfId="22515"/>
    <cellStyle name="Normal 4 4 4 4 5" xfId="22516"/>
    <cellStyle name="Normal 4 4 4 5" xfId="5903"/>
    <cellStyle name="Normal 4 4 4 5 2" xfId="22517"/>
    <cellStyle name="Normal 4 4 4 5 3" xfId="22518"/>
    <cellStyle name="Normal 4 4 4 6" xfId="22519"/>
    <cellStyle name="Normal 4 4 4 7" xfId="22520"/>
    <cellStyle name="Normal 4 4 4 8" xfId="22521"/>
    <cellStyle name="Normal 4 4 4 9" xfId="32904"/>
    <cellStyle name="Normal 4 4 5" xfId="435"/>
    <cellStyle name="Normal 4 4 5 2" xfId="1100"/>
    <cellStyle name="Normal 4 4 5 2 2" xfId="3457"/>
    <cellStyle name="Normal 4 4 5 2 2 2" xfId="5904"/>
    <cellStyle name="Normal 4 4 5 2 2 2 2" xfId="22522"/>
    <cellStyle name="Normal 4 4 5 2 2 2 3" xfId="22523"/>
    <cellStyle name="Normal 4 4 5 2 2 3" xfId="22524"/>
    <cellStyle name="Normal 4 4 5 2 2 4" xfId="22525"/>
    <cellStyle name="Normal 4 4 5 2 2 5" xfId="22526"/>
    <cellStyle name="Normal 4 4 5 2 2 6" xfId="33980"/>
    <cellStyle name="Normal 4 4 5 2 3" xfId="2213"/>
    <cellStyle name="Normal 4 4 5 2 3 2" xfId="5905"/>
    <cellStyle name="Normal 4 4 5 2 3 2 2" xfId="22527"/>
    <cellStyle name="Normal 4 4 5 2 3 2 3" xfId="22528"/>
    <cellStyle name="Normal 4 4 5 2 3 3" xfId="22529"/>
    <cellStyle name="Normal 4 4 5 2 3 4" xfId="22530"/>
    <cellStyle name="Normal 4 4 5 2 3 5" xfId="22531"/>
    <cellStyle name="Normal 4 4 5 2 4" xfId="5906"/>
    <cellStyle name="Normal 4 4 5 2 4 2" xfId="22532"/>
    <cellStyle name="Normal 4 4 5 2 4 3" xfId="22533"/>
    <cellStyle name="Normal 4 4 5 2 5" xfId="22534"/>
    <cellStyle name="Normal 4 4 5 2 6" xfId="22535"/>
    <cellStyle name="Normal 4 4 5 2 7" xfId="22536"/>
    <cellStyle name="Normal 4 4 5 2 8" xfId="33285"/>
    <cellStyle name="Normal 4 4 5 3" xfId="2909"/>
    <cellStyle name="Normal 4 4 5 3 2" xfId="5907"/>
    <cellStyle name="Normal 4 4 5 3 2 2" xfId="22537"/>
    <cellStyle name="Normal 4 4 5 3 2 3" xfId="22538"/>
    <cellStyle name="Normal 4 4 5 3 2 4" xfId="22539"/>
    <cellStyle name="Normal 4 4 5 3 3" xfId="22540"/>
    <cellStyle name="Normal 4 4 5 3 4" xfId="22541"/>
    <cellStyle name="Normal 4 4 5 3 5" xfId="22542"/>
    <cellStyle name="Normal 4 4 5 3 6" xfId="33979"/>
    <cellStyle name="Normal 4 4 5 4" xfId="1765"/>
    <cellStyle name="Normal 4 4 5 4 2" xfId="5908"/>
    <cellStyle name="Normal 4 4 5 4 2 2" xfId="22543"/>
    <cellStyle name="Normal 4 4 5 4 2 3" xfId="22544"/>
    <cellStyle name="Normal 4 4 5 4 3" xfId="22545"/>
    <cellStyle name="Normal 4 4 5 4 4" xfId="22546"/>
    <cellStyle name="Normal 4 4 5 4 5" xfId="22547"/>
    <cellStyle name="Normal 4 4 5 5" xfId="5909"/>
    <cellStyle name="Normal 4 4 5 5 2" xfId="22548"/>
    <cellStyle name="Normal 4 4 5 5 3" xfId="22549"/>
    <cellStyle name="Normal 4 4 5 6" xfId="22550"/>
    <cellStyle name="Normal 4 4 5 7" xfId="22551"/>
    <cellStyle name="Normal 4 4 5 8" xfId="22552"/>
    <cellStyle name="Normal 4 4 5 9" xfId="32693"/>
    <cellStyle name="Normal 4 4 6" xfId="1101"/>
    <cellStyle name="Normal 4 4 6 2" xfId="3043"/>
    <cellStyle name="Normal 4 4 6 2 2" xfId="5910"/>
    <cellStyle name="Normal 4 4 6 2 2 2" xfId="22553"/>
    <cellStyle name="Normal 4 4 6 2 2 3" xfId="22554"/>
    <cellStyle name="Normal 4 4 6 2 3" xfId="22555"/>
    <cellStyle name="Normal 4 4 6 2 4" xfId="22556"/>
    <cellStyle name="Normal 4 4 6 2 5" xfId="22557"/>
    <cellStyle name="Normal 4 4 6 2 6" xfId="33981"/>
    <cellStyle name="Normal 4 4 6 3" xfId="1894"/>
    <cellStyle name="Normal 4 4 6 3 2" xfId="5911"/>
    <cellStyle name="Normal 4 4 6 3 2 2" xfId="22558"/>
    <cellStyle name="Normal 4 4 6 3 2 3" xfId="22559"/>
    <cellStyle name="Normal 4 4 6 3 3" xfId="22560"/>
    <cellStyle name="Normal 4 4 6 3 4" xfId="22561"/>
    <cellStyle name="Normal 4 4 6 3 5" xfId="22562"/>
    <cellStyle name="Normal 4 4 6 4" xfId="5912"/>
    <cellStyle name="Normal 4 4 6 4 2" xfId="22563"/>
    <cellStyle name="Normal 4 4 6 4 3" xfId="22564"/>
    <cellStyle name="Normal 4 4 6 5" xfId="22565"/>
    <cellStyle name="Normal 4 4 6 6" xfId="22566"/>
    <cellStyle name="Normal 4 4 6 7" xfId="22567"/>
    <cellStyle name="Normal 4 4 6 8" xfId="33276"/>
    <cellStyle name="Normal 4 4 7" xfId="2496"/>
    <cellStyle name="Normal 4 4 7 2" xfId="5913"/>
    <cellStyle name="Normal 4 4 7 2 2" xfId="22568"/>
    <cellStyle name="Normal 4 4 7 2 3" xfId="22569"/>
    <cellStyle name="Normal 4 4 7 2 4" xfId="22570"/>
    <cellStyle name="Normal 4 4 7 3" xfId="22571"/>
    <cellStyle name="Normal 4 4 7 4" xfId="22572"/>
    <cellStyle name="Normal 4 4 7 5" xfId="22573"/>
    <cellStyle name="Normal 4 4 7 6" xfId="33962"/>
    <cellStyle name="Normal 4 4 8" xfId="1351"/>
    <cellStyle name="Normal 4 4 8 2" xfId="5914"/>
    <cellStyle name="Normal 4 4 8 2 2" xfId="22574"/>
    <cellStyle name="Normal 4 4 8 2 3" xfId="22575"/>
    <cellStyle name="Normal 4 4 8 3" xfId="22576"/>
    <cellStyle name="Normal 4 4 8 4" xfId="22577"/>
    <cellStyle name="Normal 4 4 8 5" xfId="22578"/>
    <cellStyle name="Normal 4 4 9" xfId="5915"/>
    <cellStyle name="Normal 4 4 9 2" xfId="22579"/>
    <cellStyle name="Normal 4 4 9 3" xfId="22580"/>
    <cellStyle name="Normal 4 5" xfId="436"/>
    <cellStyle name="Normal 4 5 10" xfId="22581"/>
    <cellStyle name="Normal 4 5 11" xfId="22582"/>
    <cellStyle name="Normal 4 5 12" xfId="22583"/>
    <cellStyle name="Normal 4 5 13" xfId="32587"/>
    <cellStyle name="Normal 4 5 2" xfId="437"/>
    <cellStyle name="Normal 4 5 2 10" xfId="22584"/>
    <cellStyle name="Normal 4 5 2 11" xfId="32588"/>
    <cellStyle name="Normal 4 5 2 2" xfId="438"/>
    <cellStyle name="Normal 4 5 2 2 10" xfId="32589"/>
    <cellStyle name="Normal 4 5 2 2 2" xfId="439"/>
    <cellStyle name="Normal 4 5 2 2 2 2" xfId="1102"/>
    <cellStyle name="Normal 4 5 2 2 2 2 2" xfId="3458"/>
    <cellStyle name="Normal 4 5 2 2 2 2 2 2" xfId="5916"/>
    <cellStyle name="Normal 4 5 2 2 2 2 2 2 2" xfId="22585"/>
    <cellStyle name="Normal 4 5 2 2 2 2 2 2 3" xfId="22586"/>
    <cellStyle name="Normal 4 5 2 2 2 2 2 3" xfId="22587"/>
    <cellStyle name="Normal 4 5 2 2 2 2 2 4" xfId="22588"/>
    <cellStyle name="Normal 4 5 2 2 2 2 2 5" xfId="22589"/>
    <cellStyle name="Normal 4 5 2 2 2 2 2 6" xfId="33986"/>
    <cellStyle name="Normal 4 5 2 2 2 2 3" xfId="2214"/>
    <cellStyle name="Normal 4 5 2 2 2 2 3 2" xfId="5917"/>
    <cellStyle name="Normal 4 5 2 2 2 2 3 2 2" xfId="22590"/>
    <cellStyle name="Normal 4 5 2 2 2 2 3 2 3" xfId="22591"/>
    <cellStyle name="Normal 4 5 2 2 2 2 3 3" xfId="22592"/>
    <cellStyle name="Normal 4 5 2 2 2 2 3 4" xfId="22593"/>
    <cellStyle name="Normal 4 5 2 2 2 2 3 5" xfId="22594"/>
    <cellStyle name="Normal 4 5 2 2 2 2 4" xfId="5918"/>
    <cellStyle name="Normal 4 5 2 2 2 2 4 2" xfId="22595"/>
    <cellStyle name="Normal 4 5 2 2 2 2 4 3" xfId="22596"/>
    <cellStyle name="Normal 4 5 2 2 2 2 5" xfId="22597"/>
    <cellStyle name="Normal 4 5 2 2 2 2 6" xfId="22598"/>
    <cellStyle name="Normal 4 5 2 2 2 2 7" xfId="22599"/>
    <cellStyle name="Normal 4 5 2 2 2 2 8" xfId="33289"/>
    <cellStyle name="Normal 4 5 2 2 2 3" xfId="2910"/>
    <cellStyle name="Normal 4 5 2 2 2 3 2" xfId="5919"/>
    <cellStyle name="Normal 4 5 2 2 2 3 2 2" xfId="22600"/>
    <cellStyle name="Normal 4 5 2 2 2 3 2 3" xfId="22601"/>
    <cellStyle name="Normal 4 5 2 2 2 3 2 4" xfId="22602"/>
    <cellStyle name="Normal 4 5 2 2 2 3 3" xfId="22603"/>
    <cellStyle name="Normal 4 5 2 2 2 3 4" xfId="22604"/>
    <cellStyle name="Normal 4 5 2 2 2 3 5" xfId="22605"/>
    <cellStyle name="Normal 4 5 2 2 2 3 6" xfId="33985"/>
    <cellStyle name="Normal 4 5 2 2 2 4" xfId="1766"/>
    <cellStyle name="Normal 4 5 2 2 2 4 2" xfId="5920"/>
    <cellStyle name="Normal 4 5 2 2 2 4 2 2" xfId="22606"/>
    <cellStyle name="Normal 4 5 2 2 2 4 2 3" xfId="22607"/>
    <cellStyle name="Normal 4 5 2 2 2 4 3" xfId="22608"/>
    <cellStyle name="Normal 4 5 2 2 2 4 4" xfId="22609"/>
    <cellStyle name="Normal 4 5 2 2 2 4 5" xfId="22610"/>
    <cellStyle name="Normal 4 5 2 2 2 5" xfId="5921"/>
    <cellStyle name="Normal 4 5 2 2 2 5 2" xfId="22611"/>
    <cellStyle name="Normal 4 5 2 2 2 5 3" xfId="22612"/>
    <cellStyle name="Normal 4 5 2 2 2 6" xfId="22613"/>
    <cellStyle name="Normal 4 5 2 2 2 7" xfId="22614"/>
    <cellStyle name="Normal 4 5 2 2 2 8" xfId="22615"/>
    <cellStyle name="Normal 4 5 2 2 2 9" xfId="32830"/>
    <cellStyle name="Normal 4 5 2 2 3" xfId="1103"/>
    <cellStyle name="Normal 4 5 2 2 3 2" xfId="3205"/>
    <cellStyle name="Normal 4 5 2 2 3 2 2" xfId="5922"/>
    <cellStyle name="Normal 4 5 2 2 3 2 2 2" xfId="22616"/>
    <cellStyle name="Normal 4 5 2 2 3 2 2 3" xfId="22617"/>
    <cellStyle name="Normal 4 5 2 2 3 2 3" xfId="22618"/>
    <cellStyle name="Normal 4 5 2 2 3 2 4" xfId="22619"/>
    <cellStyle name="Normal 4 5 2 2 3 2 5" xfId="22620"/>
    <cellStyle name="Normal 4 5 2 2 3 2 6" xfId="33987"/>
    <cellStyle name="Normal 4 5 2 2 3 3" xfId="2019"/>
    <cellStyle name="Normal 4 5 2 2 3 3 2" xfId="5923"/>
    <cellStyle name="Normal 4 5 2 2 3 3 2 2" xfId="22621"/>
    <cellStyle name="Normal 4 5 2 2 3 3 2 3" xfId="22622"/>
    <cellStyle name="Normal 4 5 2 2 3 3 3" xfId="22623"/>
    <cellStyle name="Normal 4 5 2 2 3 3 4" xfId="22624"/>
    <cellStyle name="Normal 4 5 2 2 3 3 5" xfId="22625"/>
    <cellStyle name="Normal 4 5 2 2 3 4" xfId="5924"/>
    <cellStyle name="Normal 4 5 2 2 3 4 2" xfId="22626"/>
    <cellStyle name="Normal 4 5 2 2 3 4 3" xfId="22627"/>
    <cellStyle name="Normal 4 5 2 2 3 5" xfId="22628"/>
    <cellStyle name="Normal 4 5 2 2 3 6" xfId="22629"/>
    <cellStyle name="Normal 4 5 2 2 3 7" xfId="22630"/>
    <cellStyle name="Normal 4 5 2 2 3 8" xfId="33288"/>
    <cellStyle name="Normal 4 5 2 2 4" xfId="2658"/>
    <cellStyle name="Normal 4 5 2 2 4 2" xfId="5925"/>
    <cellStyle name="Normal 4 5 2 2 4 2 2" xfId="22631"/>
    <cellStyle name="Normal 4 5 2 2 4 2 3" xfId="22632"/>
    <cellStyle name="Normal 4 5 2 2 4 2 4" xfId="22633"/>
    <cellStyle name="Normal 4 5 2 2 4 3" xfId="22634"/>
    <cellStyle name="Normal 4 5 2 2 4 4" xfId="22635"/>
    <cellStyle name="Normal 4 5 2 2 4 5" xfId="22636"/>
    <cellStyle name="Normal 4 5 2 2 4 6" xfId="33984"/>
    <cellStyle name="Normal 4 5 2 2 5" xfId="1513"/>
    <cellStyle name="Normal 4 5 2 2 5 2" xfId="5926"/>
    <cellStyle name="Normal 4 5 2 2 5 2 2" xfId="22637"/>
    <cellStyle name="Normal 4 5 2 2 5 2 3" xfId="22638"/>
    <cellStyle name="Normal 4 5 2 2 5 3" xfId="22639"/>
    <cellStyle name="Normal 4 5 2 2 5 4" xfId="22640"/>
    <cellStyle name="Normal 4 5 2 2 5 5" xfId="22641"/>
    <cellStyle name="Normal 4 5 2 2 6" xfId="5927"/>
    <cellStyle name="Normal 4 5 2 2 6 2" xfId="22642"/>
    <cellStyle name="Normal 4 5 2 2 6 3" xfId="22643"/>
    <cellStyle name="Normal 4 5 2 2 7" xfId="22644"/>
    <cellStyle name="Normal 4 5 2 2 8" xfId="22645"/>
    <cellStyle name="Normal 4 5 2 2 9" xfId="22646"/>
    <cellStyle name="Normal 4 5 2 3" xfId="440"/>
    <cellStyle name="Normal 4 5 2 3 2" xfId="1104"/>
    <cellStyle name="Normal 4 5 2 3 2 2" xfId="3459"/>
    <cellStyle name="Normal 4 5 2 3 2 2 2" xfId="5928"/>
    <cellStyle name="Normal 4 5 2 3 2 2 2 2" xfId="22647"/>
    <cellStyle name="Normal 4 5 2 3 2 2 2 3" xfId="22648"/>
    <cellStyle name="Normal 4 5 2 3 2 2 3" xfId="22649"/>
    <cellStyle name="Normal 4 5 2 3 2 2 4" xfId="22650"/>
    <cellStyle name="Normal 4 5 2 3 2 2 5" xfId="22651"/>
    <cellStyle name="Normal 4 5 2 3 2 2 6" xfId="33989"/>
    <cellStyle name="Normal 4 5 2 3 2 3" xfId="2215"/>
    <cellStyle name="Normal 4 5 2 3 2 3 2" xfId="5929"/>
    <cellStyle name="Normal 4 5 2 3 2 3 2 2" xfId="22652"/>
    <cellStyle name="Normal 4 5 2 3 2 3 2 3" xfId="22653"/>
    <cellStyle name="Normal 4 5 2 3 2 3 3" xfId="22654"/>
    <cellStyle name="Normal 4 5 2 3 2 3 4" xfId="22655"/>
    <cellStyle name="Normal 4 5 2 3 2 3 5" xfId="22656"/>
    <cellStyle name="Normal 4 5 2 3 2 4" xfId="5930"/>
    <cellStyle name="Normal 4 5 2 3 2 4 2" xfId="22657"/>
    <cellStyle name="Normal 4 5 2 3 2 4 3" xfId="22658"/>
    <cellStyle name="Normal 4 5 2 3 2 5" xfId="22659"/>
    <cellStyle name="Normal 4 5 2 3 2 6" xfId="22660"/>
    <cellStyle name="Normal 4 5 2 3 2 7" xfId="22661"/>
    <cellStyle name="Normal 4 5 2 3 2 8" xfId="33290"/>
    <cellStyle name="Normal 4 5 2 3 3" xfId="2911"/>
    <cellStyle name="Normal 4 5 2 3 3 2" xfId="5931"/>
    <cellStyle name="Normal 4 5 2 3 3 2 2" xfId="22662"/>
    <cellStyle name="Normal 4 5 2 3 3 2 3" xfId="22663"/>
    <cellStyle name="Normal 4 5 2 3 3 2 4" xfId="22664"/>
    <cellStyle name="Normal 4 5 2 3 3 3" xfId="22665"/>
    <cellStyle name="Normal 4 5 2 3 3 4" xfId="22666"/>
    <cellStyle name="Normal 4 5 2 3 3 5" xfId="22667"/>
    <cellStyle name="Normal 4 5 2 3 3 6" xfId="33988"/>
    <cellStyle name="Normal 4 5 2 3 4" xfId="1767"/>
    <cellStyle name="Normal 4 5 2 3 4 2" xfId="5932"/>
    <cellStyle name="Normal 4 5 2 3 4 2 2" xfId="22668"/>
    <cellStyle name="Normal 4 5 2 3 4 2 3" xfId="22669"/>
    <cellStyle name="Normal 4 5 2 3 4 3" xfId="22670"/>
    <cellStyle name="Normal 4 5 2 3 4 4" xfId="22671"/>
    <cellStyle name="Normal 4 5 2 3 4 5" xfId="22672"/>
    <cellStyle name="Normal 4 5 2 3 5" xfId="5933"/>
    <cellStyle name="Normal 4 5 2 3 5 2" xfId="22673"/>
    <cellStyle name="Normal 4 5 2 3 5 3" xfId="22674"/>
    <cellStyle name="Normal 4 5 2 3 6" xfId="22675"/>
    <cellStyle name="Normal 4 5 2 3 7" xfId="22676"/>
    <cellStyle name="Normal 4 5 2 3 8" xfId="22677"/>
    <cellStyle name="Normal 4 5 2 3 9" xfId="32738"/>
    <cellStyle name="Normal 4 5 2 4" xfId="1105"/>
    <cellStyle name="Normal 4 5 2 4 2" xfId="3103"/>
    <cellStyle name="Normal 4 5 2 4 2 2" xfId="5934"/>
    <cellStyle name="Normal 4 5 2 4 2 2 2" xfId="22678"/>
    <cellStyle name="Normal 4 5 2 4 2 2 3" xfId="22679"/>
    <cellStyle name="Normal 4 5 2 4 2 3" xfId="22680"/>
    <cellStyle name="Normal 4 5 2 4 2 4" xfId="22681"/>
    <cellStyle name="Normal 4 5 2 4 2 5" xfId="22682"/>
    <cellStyle name="Normal 4 5 2 4 2 6" xfId="33990"/>
    <cellStyle name="Normal 4 5 2 4 3" xfId="1939"/>
    <cellStyle name="Normal 4 5 2 4 3 2" xfId="5935"/>
    <cellStyle name="Normal 4 5 2 4 3 2 2" xfId="22683"/>
    <cellStyle name="Normal 4 5 2 4 3 2 3" xfId="22684"/>
    <cellStyle name="Normal 4 5 2 4 3 3" xfId="22685"/>
    <cellStyle name="Normal 4 5 2 4 3 4" xfId="22686"/>
    <cellStyle name="Normal 4 5 2 4 3 5" xfId="22687"/>
    <cellStyle name="Normal 4 5 2 4 4" xfId="5936"/>
    <cellStyle name="Normal 4 5 2 4 4 2" xfId="22688"/>
    <cellStyle name="Normal 4 5 2 4 4 3" xfId="22689"/>
    <cellStyle name="Normal 4 5 2 4 5" xfId="22690"/>
    <cellStyle name="Normal 4 5 2 4 6" xfId="22691"/>
    <cellStyle name="Normal 4 5 2 4 7" xfId="22692"/>
    <cellStyle name="Normal 4 5 2 4 8" xfId="33287"/>
    <cellStyle name="Normal 4 5 2 5" xfId="2556"/>
    <cellStyle name="Normal 4 5 2 5 2" xfId="5937"/>
    <cellStyle name="Normal 4 5 2 5 2 2" xfId="22693"/>
    <cellStyle name="Normal 4 5 2 5 2 3" xfId="22694"/>
    <cellStyle name="Normal 4 5 2 5 2 4" xfId="22695"/>
    <cellStyle name="Normal 4 5 2 5 3" xfId="22696"/>
    <cellStyle name="Normal 4 5 2 5 4" xfId="22697"/>
    <cellStyle name="Normal 4 5 2 5 5" xfId="22698"/>
    <cellStyle name="Normal 4 5 2 5 6" xfId="33983"/>
    <cellStyle name="Normal 4 5 2 6" xfId="1411"/>
    <cellStyle name="Normal 4 5 2 6 2" xfId="5938"/>
    <cellStyle name="Normal 4 5 2 6 2 2" xfId="22699"/>
    <cellStyle name="Normal 4 5 2 6 2 3" xfId="22700"/>
    <cellStyle name="Normal 4 5 2 6 3" xfId="22701"/>
    <cellStyle name="Normal 4 5 2 6 4" xfId="22702"/>
    <cellStyle name="Normal 4 5 2 6 5" xfId="22703"/>
    <cellStyle name="Normal 4 5 2 7" xfId="5939"/>
    <cellStyle name="Normal 4 5 2 7 2" xfId="22704"/>
    <cellStyle name="Normal 4 5 2 7 3" xfId="22705"/>
    <cellStyle name="Normal 4 5 2 8" xfId="22706"/>
    <cellStyle name="Normal 4 5 2 9" xfId="22707"/>
    <cellStyle name="Normal 4 5 3" xfId="441"/>
    <cellStyle name="Normal 4 5 3 10" xfId="32590"/>
    <cellStyle name="Normal 4 5 3 2" xfId="442"/>
    <cellStyle name="Normal 4 5 3 2 2" xfId="1106"/>
    <cellStyle name="Normal 4 5 3 2 2 2" xfId="3460"/>
    <cellStyle name="Normal 4 5 3 2 2 2 2" xfId="5940"/>
    <cellStyle name="Normal 4 5 3 2 2 2 2 2" xfId="22708"/>
    <cellStyle name="Normal 4 5 3 2 2 2 2 3" xfId="22709"/>
    <cellStyle name="Normal 4 5 3 2 2 2 3" xfId="22710"/>
    <cellStyle name="Normal 4 5 3 2 2 2 4" xfId="22711"/>
    <cellStyle name="Normal 4 5 3 2 2 2 5" xfId="22712"/>
    <cellStyle name="Normal 4 5 3 2 2 2 6" xfId="33993"/>
    <cellStyle name="Normal 4 5 3 2 2 3" xfId="2216"/>
    <cellStyle name="Normal 4 5 3 2 2 3 2" xfId="5941"/>
    <cellStyle name="Normal 4 5 3 2 2 3 2 2" xfId="22713"/>
    <cellStyle name="Normal 4 5 3 2 2 3 2 3" xfId="22714"/>
    <cellStyle name="Normal 4 5 3 2 2 3 3" xfId="22715"/>
    <cellStyle name="Normal 4 5 3 2 2 3 4" xfId="22716"/>
    <cellStyle name="Normal 4 5 3 2 2 3 5" xfId="22717"/>
    <cellStyle name="Normal 4 5 3 2 2 4" xfId="5942"/>
    <cellStyle name="Normal 4 5 3 2 2 4 2" xfId="22718"/>
    <cellStyle name="Normal 4 5 3 2 2 4 3" xfId="22719"/>
    <cellStyle name="Normal 4 5 3 2 2 5" xfId="22720"/>
    <cellStyle name="Normal 4 5 3 2 2 6" xfId="22721"/>
    <cellStyle name="Normal 4 5 3 2 2 7" xfId="22722"/>
    <cellStyle name="Normal 4 5 3 2 2 8" xfId="33292"/>
    <cellStyle name="Normal 4 5 3 2 3" xfId="2912"/>
    <cellStyle name="Normal 4 5 3 2 3 2" xfId="5943"/>
    <cellStyle name="Normal 4 5 3 2 3 2 2" xfId="22723"/>
    <cellStyle name="Normal 4 5 3 2 3 2 3" xfId="22724"/>
    <cellStyle name="Normal 4 5 3 2 3 2 4" xfId="22725"/>
    <cellStyle name="Normal 4 5 3 2 3 3" xfId="22726"/>
    <cellStyle name="Normal 4 5 3 2 3 4" xfId="22727"/>
    <cellStyle name="Normal 4 5 3 2 3 5" xfId="22728"/>
    <cellStyle name="Normal 4 5 3 2 3 6" xfId="33992"/>
    <cellStyle name="Normal 4 5 3 2 4" xfId="1768"/>
    <cellStyle name="Normal 4 5 3 2 4 2" xfId="5944"/>
    <cellStyle name="Normal 4 5 3 2 4 2 2" xfId="22729"/>
    <cellStyle name="Normal 4 5 3 2 4 2 3" xfId="22730"/>
    <cellStyle name="Normal 4 5 3 2 4 3" xfId="22731"/>
    <cellStyle name="Normal 4 5 3 2 4 4" xfId="22732"/>
    <cellStyle name="Normal 4 5 3 2 4 5" xfId="22733"/>
    <cellStyle name="Normal 4 5 3 2 5" xfId="5945"/>
    <cellStyle name="Normal 4 5 3 2 5 2" xfId="22734"/>
    <cellStyle name="Normal 4 5 3 2 5 3" xfId="22735"/>
    <cellStyle name="Normal 4 5 3 2 6" xfId="22736"/>
    <cellStyle name="Normal 4 5 3 2 7" xfId="22737"/>
    <cellStyle name="Normal 4 5 3 2 8" xfId="22738"/>
    <cellStyle name="Normal 4 5 3 2 9" xfId="32831"/>
    <cellStyle name="Normal 4 5 3 3" xfId="1107"/>
    <cellStyle name="Normal 4 5 3 3 2" xfId="3206"/>
    <cellStyle name="Normal 4 5 3 3 2 2" xfId="5946"/>
    <cellStyle name="Normal 4 5 3 3 2 2 2" xfId="22739"/>
    <cellStyle name="Normal 4 5 3 3 2 2 3" xfId="22740"/>
    <cellStyle name="Normal 4 5 3 3 2 3" xfId="22741"/>
    <cellStyle name="Normal 4 5 3 3 2 4" xfId="22742"/>
    <cellStyle name="Normal 4 5 3 3 2 5" xfId="22743"/>
    <cellStyle name="Normal 4 5 3 3 2 6" xfId="33994"/>
    <cellStyle name="Normal 4 5 3 3 3" xfId="2020"/>
    <cellStyle name="Normal 4 5 3 3 3 2" xfId="5947"/>
    <cellStyle name="Normal 4 5 3 3 3 2 2" xfId="22744"/>
    <cellStyle name="Normal 4 5 3 3 3 2 3" xfId="22745"/>
    <cellStyle name="Normal 4 5 3 3 3 3" xfId="22746"/>
    <cellStyle name="Normal 4 5 3 3 3 4" xfId="22747"/>
    <cellStyle name="Normal 4 5 3 3 3 5" xfId="22748"/>
    <cellStyle name="Normal 4 5 3 3 4" xfId="5948"/>
    <cellStyle name="Normal 4 5 3 3 4 2" xfId="22749"/>
    <cellStyle name="Normal 4 5 3 3 4 3" xfId="22750"/>
    <cellStyle name="Normal 4 5 3 3 5" xfId="22751"/>
    <cellStyle name="Normal 4 5 3 3 6" xfId="22752"/>
    <cellStyle name="Normal 4 5 3 3 7" xfId="22753"/>
    <cellStyle name="Normal 4 5 3 3 8" xfId="33291"/>
    <cellStyle name="Normal 4 5 3 4" xfId="2659"/>
    <cellStyle name="Normal 4 5 3 4 2" xfId="5949"/>
    <cellStyle name="Normal 4 5 3 4 2 2" xfId="22754"/>
    <cellStyle name="Normal 4 5 3 4 2 3" xfId="22755"/>
    <cellStyle name="Normal 4 5 3 4 2 4" xfId="22756"/>
    <cellStyle name="Normal 4 5 3 4 3" xfId="22757"/>
    <cellStyle name="Normal 4 5 3 4 4" xfId="22758"/>
    <cellStyle name="Normal 4 5 3 4 5" xfId="22759"/>
    <cellStyle name="Normal 4 5 3 4 6" xfId="33991"/>
    <cellStyle name="Normal 4 5 3 5" xfId="1514"/>
    <cellStyle name="Normal 4 5 3 5 2" xfId="5950"/>
    <cellStyle name="Normal 4 5 3 5 2 2" xfId="22760"/>
    <cellStyle name="Normal 4 5 3 5 2 3" xfId="22761"/>
    <cellStyle name="Normal 4 5 3 5 3" xfId="22762"/>
    <cellStyle name="Normal 4 5 3 5 4" xfId="22763"/>
    <cellStyle name="Normal 4 5 3 5 5" xfId="22764"/>
    <cellStyle name="Normal 4 5 3 6" xfId="5951"/>
    <cellStyle name="Normal 4 5 3 6 2" xfId="22765"/>
    <cellStyle name="Normal 4 5 3 6 3" xfId="22766"/>
    <cellStyle name="Normal 4 5 3 7" xfId="22767"/>
    <cellStyle name="Normal 4 5 3 8" xfId="22768"/>
    <cellStyle name="Normal 4 5 3 9" xfId="22769"/>
    <cellStyle name="Normal 4 5 4" xfId="443"/>
    <cellStyle name="Normal 4 5 4 2" xfId="1108"/>
    <cellStyle name="Normal 4 5 4 2 2" xfId="3281"/>
    <cellStyle name="Normal 4 5 4 2 2 2" xfId="5952"/>
    <cellStyle name="Normal 4 5 4 2 2 2 2" xfId="22770"/>
    <cellStyle name="Normal 4 5 4 2 2 2 3" xfId="22771"/>
    <cellStyle name="Normal 4 5 4 2 2 3" xfId="22772"/>
    <cellStyle name="Normal 4 5 4 2 2 4" xfId="22773"/>
    <cellStyle name="Normal 4 5 4 2 2 5" xfId="22774"/>
    <cellStyle name="Normal 4 5 4 2 2 6" xfId="33996"/>
    <cellStyle name="Normal 4 5 4 2 3" xfId="2085"/>
    <cellStyle name="Normal 4 5 4 2 3 2" xfId="5953"/>
    <cellStyle name="Normal 4 5 4 2 3 2 2" xfId="22775"/>
    <cellStyle name="Normal 4 5 4 2 3 2 3" xfId="22776"/>
    <cellStyle name="Normal 4 5 4 2 3 3" xfId="22777"/>
    <cellStyle name="Normal 4 5 4 2 3 4" xfId="22778"/>
    <cellStyle name="Normal 4 5 4 2 3 5" xfId="22779"/>
    <cellStyle name="Normal 4 5 4 2 4" xfId="5954"/>
    <cellStyle name="Normal 4 5 4 2 4 2" xfId="22780"/>
    <cellStyle name="Normal 4 5 4 2 4 3" xfId="22781"/>
    <cellStyle name="Normal 4 5 4 2 5" xfId="22782"/>
    <cellStyle name="Normal 4 5 4 2 6" xfId="22783"/>
    <cellStyle name="Normal 4 5 4 2 7" xfId="22784"/>
    <cellStyle name="Normal 4 5 4 2 8" xfId="33293"/>
    <cellStyle name="Normal 4 5 4 3" xfId="2734"/>
    <cellStyle name="Normal 4 5 4 3 2" xfId="5955"/>
    <cellStyle name="Normal 4 5 4 3 2 2" xfId="22785"/>
    <cellStyle name="Normal 4 5 4 3 2 3" xfId="22786"/>
    <cellStyle name="Normal 4 5 4 3 2 4" xfId="22787"/>
    <cellStyle name="Normal 4 5 4 3 3" xfId="22788"/>
    <cellStyle name="Normal 4 5 4 3 4" xfId="22789"/>
    <cellStyle name="Normal 4 5 4 3 5" xfId="22790"/>
    <cellStyle name="Normal 4 5 4 3 6" xfId="33995"/>
    <cellStyle name="Normal 4 5 4 4" xfId="1589"/>
    <cellStyle name="Normal 4 5 4 4 2" xfId="5956"/>
    <cellStyle name="Normal 4 5 4 4 2 2" xfId="22791"/>
    <cellStyle name="Normal 4 5 4 4 2 3" xfId="22792"/>
    <cellStyle name="Normal 4 5 4 4 3" xfId="22793"/>
    <cellStyle name="Normal 4 5 4 4 4" xfId="22794"/>
    <cellStyle name="Normal 4 5 4 4 5" xfId="22795"/>
    <cellStyle name="Normal 4 5 4 5" xfId="5957"/>
    <cellStyle name="Normal 4 5 4 5 2" xfId="22796"/>
    <cellStyle name="Normal 4 5 4 5 3" xfId="22797"/>
    <cellStyle name="Normal 4 5 4 6" xfId="22798"/>
    <cellStyle name="Normal 4 5 4 7" xfId="22799"/>
    <cellStyle name="Normal 4 5 4 8" xfId="22800"/>
    <cellStyle name="Normal 4 5 4 9" xfId="32906"/>
    <cellStyle name="Normal 4 5 5" xfId="444"/>
    <cellStyle name="Normal 4 5 5 2" xfId="1109"/>
    <cellStyle name="Normal 4 5 5 2 2" xfId="3461"/>
    <cellStyle name="Normal 4 5 5 2 2 2" xfId="5958"/>
    <cellStyle name="Normal 4 5 5 2 2 2 2" xfId="22801"/>
    <cellStyle name="Normal 4 5 5 2 2 2 3" xfId="22802"/>
    <cellStyle name="Normal 4 5 5 2 2 3" xfId="22803"/>
    <cellStyle name="Normal 4 5 5 2 2 4" xfId="22804"/>
    <cellStyle name="Normal 4 5 5 2 2 5" xfId="22805"/>
    <cellStyle name="Normal 4 5 5 2 2 6" xfId="33998"/>
    <cellStyle name="Normal 4 5 5 2 3" xfId="2217"/>
    <cellStyle name="Normal 4 5 5 2 3 2" xfId="5959"/>
    <cellStyle name="Normal 4 5 5 2 3 2 2" xfId="22806"/>
    <cellStyle name="Normal 4 5 5 2 3 2 3" xfId="22807"/>
    <cellStyle name="Normal 4 5 5 2 3 3" xfId="22808"/>
    <cellStyle name="Normal 4 5 5 2 3 4" xfId="22809"/>
    <cellStyle name="Normal 4 5 5 2 3 5" xfId="22810"/>
    <cellStyle name="Normal 4 5 5 2 4" xfId="5960"/>
    <cellStyle name="Normal 4 5 5 2 4 2" xfId="22811"/>
    <cellStyle name="Normal 4 5 5 2 4 3" xfId="22812"/>
    <cellStyle name="Normal 4 5 5 2 5" xfId="22813"/>
    <cellStyle name="Normal 4 5 5 2 6" xfId="22814"/>
    <cellStyle name="Normal 4 5 5 2 7" xfId="22815"/>
    <cellStyle name="Normal 4 5 5 2 8" xfId="33294"/>
    <cellStyle name="Normal 4 5 5 3" xfId="2913"/>
    <cellStyle name="Normal 4 5 5 3 2" xfId="5961"/>
    <cellStyle name="Normal 4 5 5 3 2 2" xfId="22816"/>
    <cellStyle name="Normal 4 5 5 3 2 3" xfId="22817"/>
    <cellStyle name="Normal 4 5 5 3 2 4" xfId="22818"/>
    <cellStyle name="Normal 4 5 5 3 3" xfId="22819"/>
    <cellStyle name="Normal 4 5 5 3 4" xfId="22820"/>
    <cellStyle name="Normal 4 5 5 3 5" xfId="22821"/>
    <cellStyle name="Normal 4 5 5 3 6" xfId="33997"/>
    <cellStyle name="Normal 4 5 5 4" xfId="1769"/>
    <cellStyle name="Normal 4 5 5 4 2" xfId="5962"/>
    <cellStyle name="Normal 4 5 5 4 2 2" xfId="22822"/>
    <cellStyle name="Normal 4 5 5 4 2 3" xfId="22823"/>
    <cellStyle name="Normal 4 5 5 4 3" xfId="22824"/>
    <cellStyle name="Normal 4 5 5 4 4" xfId="22825"/>
    <cellStyle name="Normal 4 5 5 4 5" xfId="22826"/>
    <cellStyle name="Normal 4 5 5 5" xfId="5963"/>
    <cellStyle name="Normal 4 5 5 5 2" xfId="22827"/>
    <cellStyle name="Normal 4 5 5 5 3" xfId="22828"/>
    <cellStyle name="Normal 4 5 5 6" xfId="22829"/>
    <cellStyle name="Normal 4 5 5 7" xfId="22830"/>
    <cellStyle name="Normal 4 5 5 8" xfId="22831"/>
    <cellStyle name="Normal 4 5 5 9" xfId="32737"/>
    <cellStyle name="Normal 4 5 6" xfId="1110"/>
    <cellStyle name="Normal 4 5 6 2" xfId="3102"/>
    <cellStyle name="Normal 4 5 6 2 2" xfId="5964"/>
    <cellStyle name="Normal 4 5 6 2 2 2" xfId="22832"/>
    <cellStyle name="Normal 4 5 6 2 2 3" xfId="22833"/>
    <cellStyle name="Normal 4 5 6 2 3" xfId="22834"/>
    <cellStyle name="Normal 4 5 6 2 4" xfId="22835"/>
    <cellStyle name="Normal 4 5 6 2 5" xfId="22836"/>
    <cellStyle name="Normal 4 5 6 2 6" xfId="33999"/>
    <cellStyle name="Normal 4 5 6 3" xfId="1938"/>
    <cellStyle name="Normal 4 5 6 3 2" xfId="5965"/>
    <cellStyle name="Normal 4 5 6 3 2 2" xfId="22837"/>
    <cellStyle name="Normal 4 5 6 3 2 3" xfId="22838"/>
    <cellStyle name="Normal 4 5 6 3 3" xfId="22839"/>
    <cellStyle name="Normal 4 5 6 3 4" xfId="22840"/>
    <cellStyle name="Normal 4 5 6 3 5" xfId="22841"/>
    <cellStyle name="Normal 4 5 6 4" xfId="5966"/>
    <cellStyle name="Normal 4 5 6 4 2" xfId="22842"/>
    <cellStyle name="Normal 4 5 6 4 3" xfId="22843"/>
    <cellStyle name="Normal 4 5 6 5" xfId="22844"/>
    <cellStyle name="Normal 4 5 6 6" xfId="22845"/>
    <cellStyle name="Normal 4 5 6 7" xfId="22846"/>
    <cellStyle name="Normal 4 5 6 8" xfId="33286"/>
    <cellStyle name="Normal 4 5 7" xfId="2555"/>
    <cellStyle name="Normal 4 5 7 2" xfId="5967"/>
    <cellStyle name="Normal 4 5 7 2 2" xfId="22847"/>
    <cellStyle name="Normal 4 5 7 2 3" xfId="22848"/>
    <cellStyle name="Normal 4 5 7 2 4" xfId="22849"/>
    <cellStyle name="Normal 4 5 7 3" xfId="22850"/>
    <cellStyle name="Normal 4 5 7 4" xfId="22851"/>
    <cellStyle name="Normal 4 5 7 5" xfId="22852"/>
    <cellStyle name="Normal 4 5 7 6" xfId="33982"/>
    <cellStyle name="Normal 4 5 8" xfId="1410"/>
    <cellStyle name="Normal 4 5 8 2" xfId="5968"/>
    <cellStyle name="Normal 4 5 8 2 2" xfId="22853"/>
    <cellStyle name="Normal 4 5 8 2 3" xfId="22854"/>
    <cellStyle name="Normal 4 5 8 3" xfId="22855"/>
    <cellStyle name="Normal 4 5 8 4" xfId="22856"/>
    <cellStyle name="Normal 4 5 8 5" xfId="22857"/>
    <cellStyle name="Normal 4 5 9" xfId="5969"/>
    <cellStyle name="Normal 4 5 9 2" xfId="22858"/>
    <cellStyle name="Normal 4 5 9 3" xfId="22859"/>
    <cellStyle name="Normal 4 6" xfId="445"/>
    <cellStyle name="Normal 4 6 10" xfId="22860"/>
    <cellStyle name="Normal 4 6 11" xfId="22861"/>
    <cellStyle name="Normal 4 6 12" xfId="32591"/>
    <cellStyle name="Normal 4 6 2" xfId="446"/>
    <cellStyle name="Normal 4 6 2 10" xfId="22862"/>
    <cellStyle name="Normal 4 6 2 11" xfId="32592"/>
    <cellStyle name="Normal 4 6 2 2" xfId="447"/>
    <cellStyle name="Normal 4 6 2 2 10" xfId="32593"/>
    <cellStyle name="Normal 4 6 2 2 2" xfId="448"/>
    <cellStyle name="Normal 4 6 2 2 2 2" xfId="1111"/>
    <cellStyle name="Normal 4 6 2 2 2 2 2" xfId="3462"/>
    <cellStyle name="Normal 4 6 2 2 2 2 2 2" xfId="5970"/>
    <cellStyle name="Normal 4 6 2 2 2 2 2 2 2" xfId="22863"/>
    <cellStyle name="Normal 4 6 2 2 2 2 2 2 3" xfId="22864"/>
    <cellStyle name="Normal 4 6 2 2 2 2 2 3" xfId="22865"/>
    <cellStyle name="Normal 4 6 2 2 2 2 2 4" xfId="22866"/>
    <cellStyle name="Normal 4 6 2 2 2 2 2 5" xfId="22867"/>
    <cellStyle name="Normal 4 6 2 2 2 2 2 6" xfId="34004"/>
    <cellStyle name="Normal 4 6 2 2 2 2 3" xfId="2218"/>
    <cellStyle name="Normal 4 6 2 2 2 2 3 2" xfId="5971"/>
    <cellStyle name="Normal 4 6 2 2 2 2 3 2 2" xfId="22868"/>
    <cellStyle name="Normal 4 6 2 2 2 2 3 2 3" xfId="22869"/>
    <cellStyle name="Normal 4 6 2 2 2 2 3 3" xfId="22870"/>
    <cellStyle name="Normal 4 6 2 2 2 2 3 4" xfId="22871"/>
    <cellStyle name="Normal 4 6 2 2 2 2 3 5" xfId="22872"/>
    <cellStyle name="Normal 4 6 2 2 2 2 4" xfId="5972"/>
    <cellStyle name="Normal 4 6 2 2 2 2 4 2" xfId="22873"/>
    <cellStyle name="Normal 4 6 2 2 2 2 4 3" xfId="22874"/>
    <cellStyle name="Normal 4 6 2 2 2 2 5" xfId="22875"/>
    <cellStyle name="Normal 4 6 2 2 2 2 6" xfId="22876"/>
    <cellStyle name="Normal 4 6 2 2 2 2 7" xfId="22877"/>
    <cellStyle name="Normal 4 6 2 2 2 2 8" xfId="33298"/>
    <cellStyle name="Normal 4 6 2 2 2 3" xfId="2914"/>
    <cellStyle name="Normal 4 6 2 2 2 3 2" xfId="5973"/>
    <cellStyle name="Normal 4 6 2 2 2 3 2 2" xfId="22878"/>
    <cellStyle name="Normal 4 6 2 2 2 3 2 3" xfId="22879"/>
    <cellStyle name="Normal 4 6 2 2 2 3 2 4" xfId="22880"/>
    <cellStyle name="Normal 4 6 2 2 2 3 3" xfId="22881"/>
    <cellStyle name="Normal 4 6 2 2 2 3 4" xfId="22882"/>
    <cellStyle name="Normal 4 6 2 2 2 3 5" xfId="22883"/>
    <cellStyle name="Normal 4 6 2 2 2 3 6" xfId="34003"/>
    <cellStyle name="Normal 4 6 2 2 2 4" xfId="1770"/>
    <cellStyle name="Normal 4 6 2 2 2 4 2" xfId="5974"/>
    <cellStyle name="Normal 4 6 2 2 2 4 2 2" xfId="22884"/>
    <cellStyle name="Normal 4 6 2 2 2 4 2 3" xfId="22885"/>
    <cellStyle name="Normal 4 6 2 2 2 4 3" xfId="22886"/>
    <cellStyle name="Normal 4 6 2 2 2 4 4" xfId="22887"/>
    <cellStyle name="Normal 4 6 2 2 2 4 5" xfId="22888"/>
    <cellStyle name="Normal 4 6 2 2 2 5" xfId="5975"/>
    <cellStyle name="Normal 4 6 2 2 2 5 2" xfId="22889"/>
    <cellStyle name="Normal 4 6 2 2 2 5 3" xfId="22890"/>
    <cellStyle name="Normal 4 6 2 2 2 6" xfId="22891"/>
    <cellStyle name="Normal 4 6 2 2 2 7" xfId="22892"/>
    <cellStyle name="Normal 4 6 2 2 2 8" xfId="22893"/>
    <cellStyle name="Normal 4 6 2 2 2 9" xfId="32832"/>
    <cellStyle name="Normal 4 6 2 2 3" xfId="1112"/>
    <cellStyle name="Normal 4 6 2 2 3 2" xfId="3207"/>
    <cellStyle name="Normal 4 6 2 2 3 2 2" xfId="5976"/>
    <cellStyle name="Normal 4 6 2 2 3 2 2 2" xfId="22894"/>
    <cellStyle name="Normal 4 6 2 2 3 2 2 3" xfId="22895"/>
    <cellStyle name="Normal 4 6 2 2 3 2 3" xfId="22896"/>
    <cellStyle name="Normal 4 6 2 2 3 2 4" xfId="22897"/>
    <cellStyle name="Normal 4 6 2 2 3 2 5" xfId="22898"/>
    <cellStyle name="Normal 4 6 2 2 3 2 6" xfId="34005"/>
    <cellStyle name="Normal 4 6 2 2 3 3" xfId="2021"/>
    <cellStyle name="Normal 4 6 2 2 3 3 2" xfId="5977"/>
    <cellStyle name="Normal 4 6 2 2 3 3 2 2" xfId="22899"/>
    <cellStyle name="Normal 4 6 2 2 3 3 2 3" xfId="22900"/>
    <cellStyle name="Normal 4 6 2 2 3 3 3" xfId="22901"/>
    <cellStyle name="Normal 4 6 2 2 3 3 4" xfId="22902"/>
    <cellStyle name="Normal 4 6 2 2 3 3 5" xfId="22903"/>
    <cellStyle name="Normal 4 6 2 2 3 4" xfId="5978"/>
    <cellStyle name="Normal 4 6 2 2 3 4 2" xfId="22904"/>
    <cellStyle name="Normal 4 6 2 2 3 4 3" xfId="22905"/>
    <cellStyle name="Normal 4 6 2 2 3 5" xfId="22906"/>
    <cellStyle name="Normal 4 6 2 2 3 6" xfId="22907"/>
    <cellStyle name="Normal 4 6 2 2 3 7" xfId="22908"/>
    <cellStyle name="Normal 4 6 2 2 3 8" xfId="33297"/>
    <cellStyle name="Normal 4 6 2 2 4" xfId="2660"/>
    <cellStyle name="Normal 4 6 2 2 4 2" xfId="5979"/>
    <cellStyle name="Normal 4 6 2 2 4 2 2" xfId="22909"/>
    <cellStyle name="Normal 4 6 2 2 4 2 3" xfId="22910"/>
    <cellStyle name="Normal 4 6 2 2 4 2 4" xfId="22911"/>
    <cellStyle name="Normal 4 6 2 2 4 3" xfId="22912"/>
    <cellStyle name="Normal 4 6 2 2 4 4" xfId="22913"/>
    <cellStyle name="Normal 4 6 2 2 4 5" xfId="22914"/>
    <cellStyle name="Normal 4 6 2 2 4 6" xfId="34002"/>
    <cellStyle name="Normal 4 6 2 2 5" xfId="1515"/>
    <cellStyle name="Normal 4 6 2 2 5 2" xfId="5980"/>
    <cellStyle name="Normal 4 6 2 2 5 2 2" xfId="22915"/>
    <cellStyle name="Normal 4 6 2 2 5 2 3" xfId="22916"/>
    <cellStyle name="Normal 4 6 2 2 5 3" xfId="22917"/>
    <cellStyle name="Normal 4 6 2 2 5 4" xfId="22918"/>
    <cellStyle name="Normal 4 6 2 2 5 5" xfId="22919"/>
    <cellStyle name="Normal 4 6 2 2 6" xfId="5981"/>
    <cellStyle name="Normal 4 6 2 2 6 2" xfId="22920"/>
    <cellStyle name="Normal 4 6 2 2 6 3" xfId="22921"/>
    <cellStyle name="Normal 4 6 2 2 7" xfId="22922"/>
    <cellStyle name="Normal 4 6 2 2 8" xfId="22923"/>
    <cellStyle name="Normal 4 6 2 2 9" xfId="22924"/>
    <cellStyle name="Normal 4 6 2 3" xfId="449"/>
    <cellStyle name="Normal 4 6 2 3 2" xfId="1113"/>
    <cellStyle name="Normal 4 6 2 3 2 2" xfId="3463"/>
    <cellStyle name="Normal 4 6 2 3 2 2 2" xfId="5982"/>
    <cellStyle name="Normal 4 6 2 3 2 2 2 2" xfId="22925"/>
    <cellStyle name="Normal 4 6 2 3 2 2 2 3" xfId="22926"/>
    <cellStyle name="Normal 4 6 2 3 2 2 3" xfId="22927"/>
    <cellStyle name="Normal 4 6 2 3 2 2 4" xfId="22928"/>
    <cellStyle name="Normal 4 6 2 3 2 2 5" xfId="22929"/>
    <cellStyle name="Normal 4 6 2 3 2 2 6" xfId="34007"/>
    <cellStyle name="Normal 4 6 2 3 2 3" xfId="2219"/>
    <cellStyle name="Normal 4 6 2 3 2 3 2" xfId="5983"/>
    <cellStyle name="Normal 4 6 2 3 2 3 2 2" xfId="22930"/>
    <cellStyle name="Normal 4 6 2 3 2 3 2 3" xfId="22931"/>
    <cellStyle name="Normal 4 6 2 3 2 3 3" xfId="22932"/>
    <cellStyle name="Normal 4 6 2 3 2 3 4" xfId="22933"/>
    <cellStyle name="Normal 4 6 2 3 2 3 5" xfId="22934"/>
    <cellStyle name="Normal 4 6 2 3 2 4" xfId="5984"/>
    <cellStyle name="Normal 4 6 2 3 2 4 2" xfId="22935"/>
    <cellStyle name="Normal 4 6 2 3 2 4 3" xfId="22936"/>
    <cellStyle name="Normal 4 6 2 3 2 5" xfId="22937"/>
    <cellStyle name="Normal 4 6 2 3 2 6" xfId="22938"/>
    <cellStyle name="Normal 4 6 2 3 2 7" xfId="22939"/>
    <cellStyle name="Normal 4 6 2 3 2 8" xfId="33299"/>
    <cellStyle name="Normal 4 6 2 3 3" xfId="2915"/>
    <cellStyle name="Normal 4 6 2 3 3 2" xfId="5985"/>
    <cellStyle name="Normal 4 6 2 3 3 2 2" xfId="22940"/>
    <cellStyle name="Normal 4 6 2 3 3 2 3" xfId="22941"/>
    <cellStyle name="Normal 4 6 2 3 3 2 4" xfId="22942"/>
    <cellStyle name="Normal 4 6 2 3 3 3" xfId="22943"/>
    <cellStyle name="Normal 4 6 2 3 3 4" xfId="22944"/>
    <cellStyle name="Normal 4 6 2 3 3 5" xfId="22945"/>
    <cellStyle name="Normal 4 6 2 3 3 6" xfId="34006"/>
    <cellStyle name="Normal 4 6 2 3 4" xfId="1771"/>
    <cellStyle name="Normal 4 6 2 3 4 2" xfId="5986"/>
    <cellStyle name="Normal 4 6 2 3 4 2 2" xfId="22946"/>
    <cellStyle name="Normal 4 6 2 3 4 2 3" xfId="22947"/>
    <cellStyle name="Normal 4 6 2 3 4 3" xfId="22948"/>
    <cellStyle name="Normal 4 6 2 3 4 4" xfId="22949"/>
    <cellStyle name="Normal 4 6 2 3 4 5" xfId="22950"/>
    <cellStyle name="Normal 4 6 2 3 5" xfId="5987"/>
    <cellStyle name="Normal 4 6 2 3 5 2" xfId="22951"/>
    <cellStyle name="Normal 4 6 2 3 5 3" xfId="22952"/>
    <cellStyle name="Normal 4 6 2 3 6" xfId="22953"/>
    <cellStyle name="Normal 4 6 2 3 7" xfId="22954"/>
    <cellStyle name="Normal 4 6 2 3 8" xfId="22955"/>
    <cellStyle name="Normal 4 6 2 3 9" xfId="32740"/>
    <cellStyle name="Normal 4 6 2 4" xfId="1114"/>
    <cellStyle name="Normal 4 6 2 4 2" xfId="3105"/>
    <cellStyle name="Normal 4 6 2 4 2 2" xfId="5988"/>
    <cellStyle name="Normal 4 6 2 4 2 2 2" xfId="22956"/>
    <cellStyle name="Normal 4 6 2 4 2 2 3" xfId="22957"/>
    <cellStyle name="Normal 4 6 2 4 2 3" xfId="22958"/>
    <cellStyle name="Normal 4 6 2 4 2 4" xfId="22959"/>
    <cellStyle name="Normal 4 6 2 4 2 5" xfId="22960"/>
    <cellStyle name="Normal 4 6 2 4 2 6" xfId="34008"/>
    <cellStyle name="Normal 4 6 2 4 3" xfId="1941"/>
    <cellStyle name="Normal 4 6 2 4 3 2" xfId="5989"/>
    <cellStyle name="Normal 4 6 2 4 3 2 2" xfId="22961"/>
    <cellStyle name="Normal 4 6 2 4 3 2 3" xfId="22962"/>
    <cellStyle name="Normal 4 6 2 4 3 3" xfId="22963"/>
    <cellStyle name="Normal 4 6 2 4 3 4" xfId="22964"/>
    <cellStyle name="Normal 4 6 2 4 3 5" xfId="22965"/>
    <cellStyle name="Normal 4 6 2 4 4" xfId="5990"/>
    <cellStyle name="Normal 4 6 2 4 4 2" xfId="22966"/>
    <cellStyle name="Normal 4 6 2 4 4 3" xfId="22967"/>
    <cellStyle name="Normal 4 6 2 4 5" xfId="22968"/>
    <cellStyle name="Normal 4 6 2 4 6" xfId="22969"/>
    <cellStyle name="Normal 4 6 2 4 7" xfId="22970"/>
    <cellStyle name="Normal 4 6 2 4 8" xfId="33296"/>
    <cellStyle name="Normal 4 6 2 5" xfId="2558"/>
    <cellStyle name="Normal 4 6 2 5 2" xfId="5991"/>
    <cellStyle name="Normal 4 6 2 5 2 2" xfId="22971"/>
    <cellStyle name="Normal 4 6 2 5 2 3" xfId="22972"/>
    <cellStyle name="Normal 4 6 2 5 2 4" xfId="22973"/>
    <cellStyle name="Normal 4 6 2 5 3" xfId="22974"/>
    <cellStyle name="Normal 4 6 2 5 4" xfId="22975"/>
    <cellStyle name="Normal 4 6 2 5 5" xfId="22976"/>
    <cellStyle name="Normal 4 6 2 5 6" xfId="34001"/>
    <cellStyle name="Normal 4 6 2 6" xfId="1413"/>
    <cellStyle name="Normal 4 6 2 6 2" xfId="5992"/>
    <cellStyle name="Normal 4 6 2 6 2 2" xfId="22977"/>
    <cellStyle name="Normal 4 6 2 6 2 3" xfId="22978"/>
    <cellStyle name="Normal 4 6 2 6 3" xfId="22979"/>
    <cellStyle name="Normal 4 6 2 6 4" xfId="22980"/>
    <cellStyle name="Normal 4 6 2 6 5" xfId="22981"/>
    <cellStyle name="Normal 4 6 2 7" xfId="5993"/>
    <cellStyle name="Normal 4 6 2 7 2" xfId="22982"/>
    <cellStyle name="Normal 4 6 2 7 3" xfId="22983"/>
    <cellStyle name="Normal 4 6 2 8" xfId="22984"/>
    <cellStyle name="Normal 4 6 2 9" xfId="22985"/>
    <cellStyle name="Normal 4 6 3" xfId="450"/>
    <cellStyle name="Normal 4 6 3 10" xfId="32594"/>
    <cellStyle name="Normal 4 6 3 2" xfId="451"/>
    <cellStyle name="Normal 4 6 3 2 2" xfId="1115"/>
    <cellStyle name="Normal 4 6 3 2 2 2" xfId="3464"/>
    <cellStyle name="Normal 4 6 3 2 2 2 2" xfId="5994"/>
    <cellStyle name="Normal 4 6 3 2 2 2 2 2" xfId="22986"/>
    <cellStyle name="Normal 4 6 3 2 2 2 2 3" xfId="22987"/>
    <cellStyle name="Normal 4 6 3 2 2 2 3" xfId="22988"/>
    <cellStyle name="Normal 4 6 3 2 2 2 4" xfId="22989"/>
    <cellStyle name="Normal 4 6 3 2 2 2 5" xfId="22990"/>
    <cellStyle name="Normal 4 6 3 2 2 2 6" xfId="34011"/>
    <cellStyle name="Normal 4 6 3 2 2 3" xfId="2220"/>
    <cellStyle name="Normal 4 6 3 2 2 3 2" xfId="5995"/>
    <cellStyle name="Normal 4 6 3 2 2 3 2 2" xfId="22991"/>
    <cellStyle name="Normal 4 6 3 2 2 3 2 3" xfId="22992"/>
    <cellStyle name="Normal 4 6 3 2 2 3 3" xfId="22993"/>
    <cellStyle name="Normal 4 6 3 2 2 3 4" xfId="22994"/>
    <cellStyle name="Normal 4 6 3 2 2 3 5" xfId="22995"/>
    <cellStyle name="Normal 4 6 3 2 2 4" xfId="5996"/>
    <cellStyle name="Normal 4 6 3 2 2 4 2" xfId="22996"/>
    <cellStyle name="Normal 4 6 3 2 2 4 3" xfId="22997"/>
    <cellStyle name="Normal 4 6 3 2 2 5" xfId="22998"/>
    <cellStyle name="Normal 4 6 3 2 2 6" xfId="22999"/>
    <cellStyle name="Normal 4 6 3 2 2 7" xfId="23000"/>
    <cellStyle name="Normal 4 6 3 2 2 8" xfId="33301"/>
    <cellStyle name="Normal 4 6 3 2 3" xfId="2916"/>
    <cellStyle name="Normal 4 6 3 2 3 2" xfId="5997"/>
    <cellStyle name="Normal 4 6 3 2 3 2 2" xfId="23001"/>
    <cellStyle name="Normal 4 6 3 2 3 2 3" xfId="23002"/>
    <cellStyle name="Normal 4 6 3 2 3 2 4" xfId="23003"/>
    <cellStyle name="Normal 4 6 3 2 3 3" xfId="23004"/>
    <cellStyle name="Normal 4 6 3 2 3 4" xfId="23005"/>
    <cellStyle name="Normal 4 6 3 2 3 5" xfId="23006"/>
    <cellStyle name="Normal 4 6 3 2 3 6" xfId="34010"/>
    <cellStyle name="Normal 4 6 3 2 4" xfId="1772"/>
    <cellStyle name="Normal 4 6 3 2 4 2" xfId="5998"/>
    <cellStyle name="Normal 4 6 3 2 4 2 2" xfId="23007"/>
    <cellStyle name="Normal 4 6 3 2 4 2 3" xfId="23008"/>
    <cellStyle name="Normal 4 6 3 2 4 3" xfId="23009"/>
    <cellStyle name="Normal 4 6 3 2 4 4" xfId="23010"/>
    <cellStyle name="Normal 4 6 3 2 4 5" xfId="23011"/>
    <cellStyle name="Normal 4 6 3 2 5" xfId="5999"/>
    <cellStyle name="Normal 4 6 3 2 5 2" xfId="23012"/>
    <cellStyle name="Normal 4 6 3 2 5 3" xfId="23013"/>
    <cellStyle name="Normal 4 6 3 2 6" xfId="23014"/>
    <cellStyle name="Normal 4 6 3 2 7" xfId="23015"/>
    <cellStyle name="Normal 4 6 3 2 8" xfId="23016"/>
    <cellStyle name="Normal 4 6 3 2 9" xfId="32833"/>
    <cellStyle name="Normal 4 6 3 3" xfId="1116"/>
    <cellStyle name="Normal 4 6 3 3 2" xfId="3208"/>
    <cellStyle name="Normal 4 6 3 3 2 2" xfId="6000"/>
    <cellStyle name="Normal 4 6 3 3 2 2 2" xfId="23017"/>
    <cellStyle name="Normal 4 6 3 3 2 2 3" xfId="23018"/>
    <cellStyle name="Normal 4 6 3 3 2 3" xfId="23019"/>
    <cellStyle name="Normal 4 6 3 3 2 4" xfId="23020"/>
    <cellStyle name="Normal 4 6 3 3 2 5" xfId="23021"/>
    <cellStyle name="Normal 4 6 3 3 2 6" xfId="34012"/>
    <cellStyle name="Normal 4 6 3 3 3" xfId="2022"/>
    <cellStyle name="Normal 4 6 3 3 3 2" xfId="6001"/>
    <cellStyle name="Normal 4 6 3 3 3 2 2" xfId="23022"/>
    <cellStyle name="Normal 4 6 3 3 3 2 3" xfId="23023"/>
    <cellStyle name="Normal 4 6 3 3 3 3" xfId="23024"/>
    <cellStyle name="Normal 4 6 3 3 3 4" xfId="23025"/>
    <cellStyle name="Normal 4 6 3 3 3 5" xfId="23026"/>
    <cellStyle name="Normal 4 6 3 3 4" xfId="6002"/>
    <cellStyle name="Normal 4 6 3 3 4 2" xfId="23027"/>
    <cellStyle name="Normal 4 6 3 3 4 3" xfId="23028"/>
    <cellStyle name="Normal 4 6 3 3 5" xfId="23029"/>
    <cellStyle name="Normal 4 6 3 3 6" xfId="23030"/>
    <cellStyle name="Normal 4 6 3 3 7" xfId="23031"/>
    <cellStyle name="Normal 4 6 3 3 8" xfId="33300"/>
    <cellStyle name="Normal 4 6 3 4" xfId="2661"/>
    <cellStyle name="Normal 4 6 3 4 2" xfId="6003"/>
    <cellStyle name="Normal 4 6 3 4 2 2" xfId="23032"/>
    <cellStyle name="Normal 4 6 3 4 2 3" xfId="23033"/>
    <cellStyle name="Normal 4 6 3 4 2 4" xfId="23034"/>
    <cellStyle name="Normal 4 6 3 4 3" xfId="23035"/>
    <cellStyle name="Normal 4 6 3 4 4" xfId="23036"/>
    <cellStyle name="Normal 4 6 3 4 5" xfId="23037"/>
    <cellStyle name="Normal 4 6 3 4 6" xfId="34009"/>
    <cellStyle name="Normal 4 6 3 5" xfId="1516"/>
    <cellStyle name="Normal 4 6 3 5 2" xfId="6004"/>
    <cellStyle name="Normal 4 6 3 5 2 2" xfId="23038"/>
    <cellStyle name="Normal 4 6 3 5 2 3" xfId="23039"/>
    <cellStyle name="Normal 4 6 3 5 3" xfId="23040"/>
    <cellStyle name="Normal 4 6 3 5 4" xfId="23041"/>
    <cellStyle name="Normal 4 6 3 5 5" xfId="23042"/>
    <cellStyle name="Normal 4 6 3 6" xfId="6005"/>
    <cellStyle name="Normal 4 6 3 6 2" xfId="23043"/>
    <cellStyle name="Normal 4 6 3 6 3" xfId="23044"/>
    <cellStyle name="Normal 4 6 3 7" xfId="23045"/>
    <cellStyle name="Normal 4 6 3 8" xfId="23046"/>
    <cellStyle name="Normal 4 6 3 9" xfId="23047"/>
    <cellStyle name="Normal 4 6 4" xfId="452"/>
    <cellStyle name="Normal 4 6 4 2" xfId="1117"/>
    <cellStyle name="Normal 4 6 4 2 2" xfId="3465"/>
    <cellStyle name="Normal 4 6 4 2 2 2" xfId="6006"/>
    <cellStyle name="Normal 4 6 4 2 2 2 2" xfId="23048"/>
    <cellStyle name="Normal 4 6 4 2 2 2 3" xfId="23049"/>
    <cellStyle name="Normal 4 6 4 2 2 3" xfId="23050"/>
    <cellStyle name="Normal 4 6 4 2 2 4" xfId="23051"/>
    <cellStyle name="Normal 4 6 4 2 2 5" xfId="23052"/>
    <cellStyle name="Normal 4 6 4 2 2 6" xfId="34014"/>
    <cellStyle name="Normal 4 6 4 2 3" xfId="2221"/>
    <cellStyle name="Normal 4 6 4 2 3 2" xfId="6007"/>
    <cellStyle name="Normal 4 6 4 2 3 2 2" xfId="23053"/>
    <cellStyle name="Normal 4 6 4 2 3 2 3" xfId="23054"/>
    <cellStyle name="Normal 4 6 4 2 3 3" xfId="23055"/>
    <cellStyle name="Normal 4 6 4 2 3 4" xfId="23056"/>
    <cellStyle name="Normal 4 6 4 2 3 5" xfId="23057"/>
    <cellStyle name="Normal 4 6 4 2 4" xfId="6008"/>
    <cellStyle name="Normal 4 6 4 2 4 2" xfId="23058"/>
    <cellStyle name="Normal 4 6 4 2 4 3" xfId="23059"/>
    <cellStyle name="Normal 4 6 4 2 5" xfId="23060"/>
    <cellStyle name="Normal 4 6 4 2 6" xfId="23061"/>
    <cellStyle name="Normal 4 6 4 2 7" xfId="23062"/>
    <cellStyle name="Normal 4 6 4 2 8" xfId="33302"/>
    <cellStyle name="Normal 4 6 4 3" xfId="2917"/>
    <cellStyle name="Normal 4 6 4 3 2" xfId="6009"/>
    <cellStyle name="Normal 4 6 4 3 2 2" xfId="23063"/>
    <cellStyle name="Normal 4 6 4 3 2 3" xfId="23064"/>
    <cellStyle name="Normal 4 6 4 3 2 4" xfId="23065"/>
    <cellStyle name="Normal 4 6 4 3 3" xfId="23066"/>
    <cellStyle name="Normal 4 6 4 3 4" xfId="23067"/>
    <cellStyle name="Normal 4 6 4 3 5" xfId="23068"/>
    <cellStyle name="Normal 4 6 4 3 6" xfId="34013"/>
    <cellStyle name="Normal 4 6 4 4" xfId="1773"/>
    <cellStyle name="Normal 4 6 4 4 2" xfId="6010"/>
    <cellStyle name="Normal 4 6 4 4 2 2" xfId="23069"/>
    <cellStyle name="Normal 4 6 4 4 2 3" xfId="23070"/>
    <cellStyle name="Normal 4 6 4 4 3" xfId="23071"/>
    <cellStyle name="Normal 4 6 4 4 4" xfId="23072"/>
    <cellStyle name="Normal 4 6 4 4 5" xfId="23073"/>
    <cellStyle name="Normal 4 6 4 5" xfId="6011"/>
    <cellStyle name="Normal 4 6 4 5 2" xfId="23074"/>
    <cellStyle name="Normal 4 6 4 5 3" xfId="23075"/>
    <cellStyle name="Normal 4 6 4 6" xfId="23076"/>
    <cellStyle name="Normal 4 6 4 7" xfId="23077"/>
    <cellStyle name="Normal 4 6 4 8" xfId="23078"/>
    <cellStyle name="Normal 4 6 4 9" xfId="32739"/>
    <cellStyle name="Normal 4 6 5" xfId="1118"/>
    <cellStyle name="Normal 4 6 5 2" xfId="3104"/>
    <cellStyle name="Normal 4 6 5 2 2" xfId="6012"/>
    <cellStyle name="Normal 4 6 5 2 2 2" xfId="23079"/>
    <cellStyle name="Normal 4 6 5 2 2 3" xfId="23080"/>
    <cellStyle name="Normal 4 6 5 2 3" xfId="23081"/>
    <cellStyle name="Normal 4 6 5 2 4" xfId="23082"/>
    <cellStyle name="Normal 4 6 5 2 5" xfId="23083"/>
    <cellStyle name="Normal 4 6 5 2 6" xfId="34015"/>
    <cellStyle name="Normal 4 6 5 3" xfId="1940"/>
    <cellStyle name="Normal 4 6 5 3 2" xfId="6013"/>
    <cellStyle name="Normal 4 6 5 3 2 2" xfId="23084"/>
    <cellStyle name="Normal 4 6 5 3 2 3" xfId="23085"/>
    <cellStyle name="Normal 4 6 5 3 3" xfId="23086"/>
    <cellStyle name="Normal 4 6 5 3 4" xfId="23087"/>
    <cellStyle name="Normal 4 6 5 3 5" xfId="23088"/>
    <cellStyle name="Normal 4 6 5 4" xfId="6014"/>
    <cellStyle name="Normal 4 6 5 4 2" xfId="23089"/>
    <cellStyle name="Normal 4 6 5 4 3" xfId="23090"/>
    <cellStyle name="Normal 4 6 5 5" xfId="23091"/>
    <cellStyle name="Normal 4 6 5 6" xfId="23092"/>
    <cellStyle name="Normal 4 6 5 7" xfId="23093"/>
    <cellStyle name="Normal 4 6 5 8" xfId="33295"/>
    <cellStyle name="Normal 4 6 6" xfId="2557"/>
    <cellStyle name="Normal 4 6 6 2" xfId="6015"/>
    <cellStyle name="Normal 4 6 6 2 2" xfId="23094"/>
    <cellStyle name="Normal 4 6 6 2 3" xfId="23095"/>
    <cellStyle name="Normal 4 6 6 2 4" xfId="23096"/>
    <cellStyle name="Normal 4 6 6 3" xfId="23097"/>
    <cellStyle name="Normal 4 6 6 4" xfId="23098"/>
    <cellStyle name="Normal 4 6 6 5" xfId="23099"/>
    <cellStyle name="Normal 4 6 6 6" xfId="34000"/>
    <cellStyle name="Normal 4 6 7" xfId="1412"/>
    <cellStyle name="Normal 4 6 7 2" xfId="6016"/>
    <cellStyle name="Normal 4 6 7 2 2" xfId="23100"/>
    <cellStyle name="Normal 4 6 7 2 3" xfId="23101"/>
    <cellStyle name="Normal 4 6 7 3" xfId="23102"/>
    <cellStyle name="Normal 4 6 7 4" xfId="23103"/>
    <cellStyle name="Normal 4 6 7 5" xfId="23104"/>
    <cellStyle name="Normal 4 6 8" xfId="6017"/>
    <cellStyle name="Normal 4 6 8 2" xfId="23105"/>
    <cellStyle name="Normal 4 6 8 3" xfId="23106"/>
    <cellStyle name="Normal 4 6 9" xfId="23107"/>
    <cellStyle name="Normal 4 7" xfId="453"/>
    <cellStyle name="Normal 4 7 10" xfId="23108"/>
    <cellStyle name="Normal 4 7 11" xfId="32595"/>
    <cellStyle name="Normal 4 7 2" xfId="454"/>
    <cellStyle name="Normal 4 7 2 10" xfId="32596"/>
    <cellStyle name="Normal 4 7 2 2" xfId="455"/>
    <cellStyle name="Normal 4 7 2 2 2" xfId="1119"/>
    <cellStyle name="Normal 4 7 2 2 2 2" xfId="3466"/>
    <cellStyle name="Normal 4 7 2 2 2 2 2" xfId="6018"/>
    <cellStyle name="Normal 4 7 2 2 2 2 2 2" xfId="23109"/>
    <cellStyle name="Normal 4 7 2 2 2 2 2 3" xfId="23110"/>
    <cellStyle name="Normal 4 7 2 2 2 2 3" xfId="23111"/>
    <cellStyle name="Normal 4 7 2 2 2 2 4" xfId="23112"/>
    <cellStyle name="Normal 4 7 2 2 2 2 5" xfId="23113"/>
    <cellStyle name="Normal 4 7 2 2 2 2 6" xfId="34019"/>
    <cellStyle name="Normal 4 7 2 2 2 3" xfId="2222"/>
    <cellStyle name="Normal 4 7 2 2 2 3 2" xfId="6019"/>
    <cellStyle name="Normal 4 7 2 2 2 3 2 2" xfId="23114"/>
    <cellStyle name="Normal 4 7 2 2 2 3 2 3" xfId="23115"/>
    <cellStyle name="Normal 4 7 2 2 2 3 3" xfId="23116"/>
    <cellStyle name="Normal 4 7 2 2 2 3 4" xfId="23117"/>
    <cellStyle name="Normal 4 7 2 2 2 3 5" xfId="23118"/>
    <cellStyle name="Normal 4 7 2 2 2 4" xfId="6020"/>
    <cellStyle name="Normal 4 7 2 2 2 4 2" xfId="23119"/>
    <cellStyle name="Normal 4 7 2 2 2 4 3" xfId="23120"/>
    <cellStyle name="Normal 4 7 2 2 2 5" xfId="23121"/>
    <cellStyle name="Normal 4 7 2 2 2 6" xfId="23122"/>
    <cellStyle name="Normal 4 7 2 2 2 7" xfId="23123"/>
    <cellStyle name="Normal 4 7 2 2 2 8" xfId="33305"/>
    <cellStyle name="Normal 4 7 2 2 3" xfId="2918"/>
    <cellStyle name="Normal 4 7 2 2 3 2" xfId="6021"/>
    <cellStyle name="Normal 4 7 2 2 3 2 2" xfId="23124"/>
    <cellStyle name="Normal 4 7 2 2 3 2 3" xfId="23125"/>
    <cellStyle name="Normal 4 7 2 2 3 2 4" xfId="23126"/>
    <cellStyle name="Normal 4 7 2 2 3 3" xfId="23127"/>
    <cellStyle name="Normal 4 7 2 2 3 4" xfId="23128"/>
    <cellStyle name="Normal 4 7 2 2 3 5" xfId="23129"/>
    <cellStyle name="Normal 4 7 2 2 3 6" xfId="34018"/>
    <cellStyle name="Normal 4 7 2 2 4" xfId="1774"/>
    <cellStyle name="Normal 4 7 2 2 4 2" xfId="6022"/>
    <cellStyle name="Normal 4 7 2 2 4 2 2" xfId="23130"/>
    <cellStyle name="Normal 4 7 2 2 4 2 3" xfId="23131"/>
    <cellStyle name="Normal 4 7 2 2 4 3" xfId="23132"/>
    <cellStyle name="Normal 4 7 2 2 4 4" xfId="23133"/>
    <cellStyle name="Normal 4 7 2 2 4 5" xfId="23134"/>
    <cellStyle name="Normal 4 7 2 2 5" xfId="6023"/>
    <cellStyle name="Normal 4 7 2 2 5 2" xfId="23135"/>
    <cellStyle name="Normal 4 7 2 2 5 3" xfId="23136"/>
    <cellStyle name="Normal 4 7 2 2 6" xfId="23137"/>
    <cellStyle name="Normal 4 7 2 2 7" xfId="23138"/>
    <cellStyle name="Normal 4 7 2 2 8" xfId="23139"/>
    <cellStyle name="Normal 4 7 2 2 9" xfId="32834"/>
    <cellStyle name="Normal 4 7 2 3" xfId="1120"/>
    <cellStyle name="Normal 4 7 2 3 2" xfId="3209"/>
    <cellStyle name="Normal 4 7 2 3 2 2" xfId="6024"/>
    <cellStyle name="Normal 4 7 2 3 2 2 2" xfId="23140"/>
    <cellStyle name="Normal 4 7 2 3 2 2 3" xfId="23141"/>
    <cellStyle name="Normal 4 7 2 3 2 3" xfId="23142"/>
    <cellStyle name="Normal 4 7 2 3 2 4" xfId="23143"/>
    <cellStyle name="Normal 4 7 2 3 2 5" xfId="23144"/>
    <cellStyle name="Normal 4 7 2 3 2 6" xfId="34020"/>
    <cellStyle name="Normal 4 7 2 3 3" xfId="2023"/>
    <cellStyle name="Normal 4 7 2 3 3 2" xfId="6025"/>
    <cellStyle name="Normal 4 7 2 3 3 2 2" xfId="23145"/>
    <cellStyle name="Normal 4 7 2 3 3 2 3" xfId="23146"/>
    <cellStyle name="Normal 4 7 2 3 3 3" xfId="23147"/>
    <cellStyle name="Normal 4 7 2 3 3 4" xfId="23148"/>
    <cellStyle name="Normal 4 7 2 3 3 5" xfId="23149"/>
    <cellStyle name="Normal 4 7 2 3 4" xfId="6026"/>
    <cellStyle name="Normal 4 7 2 3 4 2" xfId="23150"/>
    <cellStyle name="Normal 4 7 2 3 4 3" xfId="23151"/>
    <cellStyle name="Normal 4 7 2 3 5" xfId="23152"/>
    <cellStyle name="Normal 4 7 2 3 6" xfId="23153"/>
    <cellStyle name="Normal 4 7 2 3 7" xfId="23154"/>
    <cellStyle name="Normal 4 7 2 3 8" xfId="33304"/>
    <cellStyle name="Normal 4 7 2 4" xfId="2662"/>
    <cellStyle name="Normal 4 7 2 4 2" xfId="6027"/>
    <cellStyle name="Normal 4 7 2 4 2 2" xfId="23155"/>
    <cellStyle name="Normal 4 7 2 4 2 3" xfId="23156"/>
    <cellStyle name="Normal 4 7 2 4 2 4" xfId="23157"/>
    <cellStyle name="Normal 4 7 2 4 3" xfId="23158"/>
    <cellStyle name="Normal 4 7 2 4 4" xfId="23159"/>
    <cellStyle name="Normal 4 7 2 4 5" xfId="23160"/>
    <cellStyle name="Normal 4 7 2 4 6" xfId="34017"/>
    <cellStyle name="Normal 4 7 2 5" xfId="1517"/>
    <cellStyle name="Normal 4 7 2 5 2" xfId="6028"/>
    <cellStyle name="Normal 4 7 2 5 2 2" xfId="23161"/>
    <cellStyle name="Normal 4 7 2 5 2 3" xfId="23162"/>
    <cellStyle name="Normal 4 7 2 5 3" xfId="23163"/>
    <cellStyle name="Normal 4 7 2 5 4" xfId="23164"/>
    <cellStyle name="Normal 4 7 2 5 5" xfId="23165"/>
    <cellStyle name="Normal 4 7 2 6" xfId="6029"/>
    <cellStyle name="Normal 4 7 2 6 2" xfId="23166"/>
    <cellStyle name="Normal 4 7 2 6 3" xfId="23167"/>
    <cellStyle name="Normal 4 7 2 7" xfId="23168"/>
    <cellStyle name="Normal 4 7 2 8" xfId="23169"/>
    <cellStyle name="Normal 4 7 2 9" xfId="23170"/>
    <cellStyle name="Normal 4 7 3" xfId="456"/>
    <cellStyle name="Normal 4 7 3 2" xfId="1121"/>
    <cellStyle name="Normal 4 7 3 2 2" xfId="3467"/>
    <cellStyle name="Normal 4 7 3 2 2 2" xfId="6030"/>
    <cellStyle name="Normal 4 7 3 2 2 2 2" xfId="23171"/>
    <cellStyle name="Normal 4 7 3 2 2 2 3" xfId="23172"/>
    <cellStyle name="Normal 4 7 3 2 2 3" xfId="23173"/>
    <cellStyle name="Normal 4 7 3 2 2 4" xfId="23174"/>
    <cellStyle name="Normal 4 7 3 2 2 5" xfId="23175"/>
    <cellStyle name="Normal 4 7 3 2 2 6" xfId="34022"/>
    <cellStyle name="Normal 4 7 3 2 3" xfId="2223"/>
    <cellStyle name="Normal 4 7 3 2 3 2" xfId="6031"/>
    <cellStyle name="Normal 4 7 3 2 3 2 2" xfId="23176"/>
    <cellStyle name="Normal 4 7 3 2 3 2 3" xfId="23177"/>
    <cellStyle name="Normal 4 7 3 2 3 3" xfId="23178"/>
    <cellStyle name="Normal 4 7 3 2 3 4" xfId="23179"/>
    <cellStyle name="Normal 4 7 3 2 3 5" xfId="23180"/>
    <cellStyle name="Normal 4 7 3 2 4" xfId="6032"/>
    <cellStyle name="Normal 4 7 3 2 4 2" xfId="23181"/>
    <cellStyle name="Normal 4 7 3 2 4 3" xfId="23182"/>
    <cellStyle name="Normal 4 7 3 2 5" xfId="23183"/>
    <cellStyle name="Normal 4 7 3 2 6" xfId="23184"/>
    <cellStyle name="Normal 4 7 3 2 7" xfId="23185"/>
    <cellStyle name="Normal 4 7 3 2 8" xfId="33306"/>
    <cellStyle name="Normal 4 7 3 3" xfId="2919"/>
    <cellStyle name="Normal 4 7 3 3 2" xfId="6033"/>
    <cellStyle name="Normal 4 7 3 3 2 2" xfId="23186"/>
    <cellStyle name="Normal 4 7 3 3 2 3" xfId="23187"/>
    <cellStyle name="Normal 4 7 3 3 2 4" xfId="23188"/>
    <cellStyle name="Normal 4 7 3 3 3" xfId="23189"/>
    <cellStyle name="Normal 4 7 3 3 4" xfId="23190"/>
    <cellStyle name="Normal 4 7 3 3 5" xfId="23191"/>
    <cellStyle name="Normal 4 7 3 3 6" xfId="34021"/>
    <cellStyle name="Normal 4 7 3 4" xfId="1775"/>
    <cellStyle name="Normal 4 7 3 4 2" xfId="6034"/>
    <cellStyle name="Normal 4 7 3 4 2 2" xfId="23192"/>
    <cellStyle name="Normal 4 7 3 4 2 3" xfId="23193"/>
    <cellStyle name="Normal 4 7 3 4 3" xfId="23194"/>
    <cellStyle name="Normal 4 7 3 4 4" xfId="23195"/>
    <cellStyle name="Normal 4 7 3 4 5" xfId="23196"/>
    <cellStyle name="Normal 4 7 3 5" xfId="6035"/>
    <cellStyle name="Normal 4 7 3 5 2" xfId="23197"/>
    <cellStyle name="Normal 4 7 3 5 3" xfId="23198"/>
    <cellStyle name="Normal 4 7 3 6" xfId="23199"/>
    <cellStyle name="Normal 4 7 3 7" xfId="23200"/>
    <cellStyle name="Normal 4 7 3 8" xfId="23201"/>
    <cellStyle name="Normal 4 7 3 9" xfId="32741"/>
    <cellStyle name="Normal 4 7 4" xfId="1122"/>
    <cellStyle name="Normal 4 7 4 2" xfId="3106"/>
    <cellStyle name="Normal 4 7 4 2 2" xfId="6036"/>
    <cellStyle name="Normal 4 7 4 2 2 2" xfId="23202"/>
    <cellStyle name="Normal 4 7 4 2 2 3" xfId="23203"/>
    <cellStyle name="Normal 4 7 4 2 3" xfId="23204"/>
    <cellStyle name="Normal 4 7 4 2 4" xfId="23205"/>
    <cellStyle name="Normal 4 7 4 2 5" xfId="23206"/>
    <cellStyle name="Normal 4 7 4 2 6" xfId="34023"/>
    <cellStyle name="Normal 4 7 4 3" xfId="1942"/>
    <cellStyle name="Normal 4 7 4 3 2" xfId="6037"/>
    <cellStyle name="Normal 4 7 4 3 2 2" xfId="23207"/>
    <cellStyle name="Normal 4 7 4 3 2 3" xfId="23208"/>
    <cellStyle name="Normal 4 7 4 3 3" xfId="23209"/>
    <cellStyle name="Normal 4 7 4 3 4" xfId="23210"/>
    <cellStyle name="Normal 4 7 4 3 5" xfId="23211"/>
    <cellStyle name="Normal 4 7 4 4" xfId="6038"/>
    <cellStyle name="Normal 4 7 4 4 2" xfId="23212"/>
    <cellStyle name="Normal 4 7 4 4 3" xfId="23213"/>
    <cellStyle name="Normal 4 7 4 5" xfId="23214"/>
    <cellStyle name="Normal 4 7 4 6" xfId="23215"/>
    <cellStyle name="Normal 4 7 4 7" xfId="23216"/>
    <cellStyle name="Normal 4 7 4 8" xfId="33303"/>
    <cellStyle name="Normal 4 7 5" xfId="2559"/>
    <cellStyle name="Normal 4 7 5 2" xfId="6039"/>
    <cellStyle name="Normal 4 7 5 2 2" xfId="23217"/>
    <cellStyle name="Normal 4 7 5 2 3" xfId="23218"/>
    <cellStyle name="Normal 4 7 5 2 4" xfId="23219"/>
    <cellStyle name="Normal 4 7 5 3" xfId="23220"/>
    <cellStyle name="Normal 4 7 5 4" xfId="23221"/>
    <cellStyle name="Normal 4 7 5 5" xfId="23222"/>
    <cellStyle name="Normal 4 7 5 6" xfId="34016"/>
    <cellStyle name="Normal 4 7 6" xfId="1414"/>
    <cellStyle name="Normal 4 7 6 2" xfId="6040"/>
    <cellStyle name="Normal 4 7 6 2 2" xfId="23223"/>
    <cellStyle name="Normal 4 7 6 2 3" xfId="23224"/>
    <cellStyle name="Normal 4 7 6 3" xfId="23225"/>
    <cellStyle name="Normal 4 7 6 4" xfId="23226"/>
    <cellStyle name="Normal 4 7 6 5" xfId="23227"/>
    <cellStyle name="Normal 4 7 7" xfId="6041"/>
    <cellStyle name="Normal 4 7 7 2" xfId="23228"/>
    <cellStyle name="Normal 4 7 7 3" xfId="23229"/>
    <cellStyle name="Normal 4 7 8" xfId="23230"/>
    <cellStyle name="Normal 4 7 9" xfId="23231"/>
    <cellStyle name="Normal 4 8" xfId="457"/>
    <cellStyle name="Normal 4 8 10" xfId="32597"/>
    <cellStyle name="Normal 4 8 2" xfId="458"/>
    <cellStyle name="Normal 4 8 2 2" xfId="1123"/>
    <cellStyle name="Normal 4 8 2 2 2" xfId="3468"/>
    <cellStyle name="Normal 4 8 2 2 2 2" xfId="6042"/>
    <cellStyle name="Normal 4 8 2 2 2 2 2" xfId="23232"/>
    <cellStyle name="Normal 4 8 2 2 2 2 3" xfId="23233"/>
    <cellStyle name="Normal 4 8 2 2 2 3" xfId="23234"/>
    <cellStyle name="Normal 4 8 2 2 2 4" xfId="23235"/>
    <cellStyle name="Normal 4 8 2 2 2 5" xfId="23236"/>
    <cellStyle name="Normal 4 8 2 2 2 6" xfId="34026"/>
    <cellStyle name="Normal 4 8 2 2 3" xfId="2224"/>
    <cellStyle name="Normal 4 8 2 2 3 2" xfId="6043"/>
    <cellStyle name="Normal 4 8 2 2 3 2 2" xfId="23237"/>
    <cellStyle name="Normal 4 8 2 2 3 2 3" xfId="23238"/>
    <cellStyle name="Normal 4 8 2 2 3 3" xfId="23239"/>
    <cellStyle name="Normal 4 8 2 2 3 4" xfId="23240"/>
    <cellStyle name="Normal 4 8 2 2 3 5" xfId="23241"/>
    <cellStyle name="Normal 4 8 2 2 4" xfId="6044"/>
    <cellStyle name="Normal 4 8 2 2 4 2" xfId="23242"/>
    <cellStyle name="Normal 4 8 2 2 4 3" xfId="23243"/>
    <cellStyle name="Normal 4 8 2 2 5" xfId="23244"/>
    <cellStyle name="Normal 4 8 2 2 6" xfId="23245"/>
    <cellStyle name="Normal 4 8 2 2 7" xfId="23246"/>
    <cellStyle name="Normal 4 8 2 2 8" xfId="33308"/>
    <cellStyle name="Normal 4 8 2 3" xfId="2920"/>
    <cellStyle name="Normal 4 8 2 3 2" xfId="6045"/>
    <cellStyle name="Normal 4 8 2 3 2 2" xfId="23247"/>
    <cellStyle name="Normal 4 8 2 3 2 3" xfId="23248"/>
    <cellStyle name="Normal 4 8 2 3 2 4" xfId="23249"/>
    <cellStyle name="Normal 4 8 2 3 3" xfId="23250"/>
    <cellStyle name="Normal 4 8 2 3 4" xfId="23251"/>
    <cellStyle name="Normal 4 8 2 3 5" xfId="23252"/>
    <cellStyle name="Normal 4 8 2 3 6" xfId="34025"/>
    <cellStyle name="Normal 4 8 2 4" xfId="1776"/>
    <cellStyle name="Normal 4 8 2 4 2" xfId="6046"/>
    <cellStyle name="Normal 4 8 2 4 2 2" xfId="23253"/>
    <cellStyle name="Normal 4 8 2 4 2 3" xfId="23254"/>
    <cellStyle name="Normal 4 8 2 4 3" xfId="23255"/>
    <cellStyle name="Normal 4 8 2 4 4" xfId="23256"/>
    <cellStyle name="Normal 4 8 2 4 5" xfId="23257"/>
    <cellStyle name="Normal 4 8 2 5" xfId="6047"/>
    <cellStyle name="Normal 4 8 2 5 2" xfId="23258"/>
    <cellStyle name="Normal 4 8 2 5 3" xfId="23259"/>
    <cellStyle name="Normal 4 8 2 6" xfId="23260"/>
    <cellStyle name="Normal 4 8 2 7" xfId="23261"/>
    <cellStyle name="Normal 4 8 2 8" xfId="23262"/>
    <cellStyle name="Normal 4 8 2 9" xfId="32835"/>
    <cellStyle name="Normal 4 8 3" xfId="1124"/>
    <cellStyle name="Normal 4 8 3 2" xfId="3210"/>
    <cellStyle name="Normal 4 8 3 2 2" xfId="6048"/>
    <cellStyle name="Normal 4 8 3 2 2 2" xfId="23263"/>
    <cellStyle name="Normal 4 8 3 2 2 3" xfId="23264"/>
    <cellStyle name="Normal 4 8 3 2 3" xfId="23265"/>
    <cellStyle name="Normal 4 8 3 2 4" xfId="23266"/>
    <cellStyle name="Normal 4 8 3 2 5" xfId="23267"/>
    <cellStyle name="Normal 4 8 3 2 6" xfId="34027"/>
    <cellStyle name="Normal 4 8 3 3" xfId="2024"/>
    <cellStyle name="Normal 4 8 3 3 2" xfId="6049"/>
    <cellStyle name="Normal 4 8 3 3 2 2" xfId="23268"/>
    <cellStyle name="Normal 4 8 3 3 2 3" xfId="23269"/>
    <cellStyle name="Normal 4 8 3 3 3" xfId="23270"/>
    <cellStyle name="Normal 4 8 3 3 4" xfId="23271"/>
    <cellStyle name="Normal 4 8 3 3 5" xfId="23272"/>
    <cellStyle name="Normal 4 8 3 4" xfId="6050"/>
    <cellStyle name="Normal 4 8 3 4 2" xfId="23273"/>
    <cellStyle name="Normal 4 8 3 4 3" xfId="23274"/>
    <cellStyle name="Normal 4 8 3 5" xfId="23275"/>
    <cellStyle name="Normal 4 8 3 6" xfId="23276"/>
    <cellStyle name="Normal 4 8 3 7" xfId="23277"/>
    <cellStyle name="Normal 4 8 3 8" xfId="33307"/>
    <cellStyle name="Normal 4 8 4" xfId="2663"/>
    <cellStyle name="Normal 4 8 4 2" xfId="6051"/>
    <cellStyle name="Normal 4 8 4 2 2" xfId="23278"/>
    <cellStyle name="Normal 4 8 4 2 3" xfId="23279"/>
    <cellStyle name="Normal 4 8 4 2 4" xfId="23280"/>
    <cellStyle name="Normal 4 8 4 3" xfId="23281"/>
    <cellStyle name="Normal 4 8 4 4" xfId="23282"/>
    <cellStyle name="Normal 4 8 4 5" xfId="23283"/>
    <cellStyle name="Normal 4 8 4 6" xfId="34024"/>
    <cellStyle name="Normal 4 8 5" xfId="1518"/>
    <cellStyle name="Normal 4 8 5 2" xfId="6052"/>
    <cellStyle name="Normal 4 8 5 2 2" xfId="23284"/>
    <cellStyle name="Normal 4 8 5 2 3" xfId="23285"/>
    <cellStyle name="Normal 4 8 5 3" xfId="23286"/>
    <cellStyle name="Normal 4 8 5 4" xfId="23287"/>
    <cellStyle name="Normal 4 8 5 5" xfId="23288"/>
    <cellStyle name="Normal 4 8 6" xfId="6053"/>
    <cellStyle name="Normal 4 8 6 2" xfId="23289"/>
    <cellStyle name="Normal 4 8 6 3" xfId="23290"/>
    <cellStyle name="Normal 4 8 7" xfId="23291"/>
    <cellStyle name="Normal 4 8 8" xfId="23292"/>
    <cellStyle name="Normal 4 8 9" xfId="23293"/>
    <cellStyle name="Normal 4 9" xfId="459"/>
    <cellStyle name="Normal 4 9 2" xfId="1125"/>
    <cellStyle name="Normal 4 9 2 2" xfId="3270"/>
    <cellStyle name="Normal 4 9 2 2 2" xfId="6054"/>
    <cellStyle name="Normal 4 9 2 2 2 2" xfId="23294"/>
    <cellStyle name="Normal 4 9 2 2 2 3" xfId="23295"/>
    <cellStyle name="Normal 4 9 2 2 3" xfId="23296"/>
    <cellStyle name="Normal 4 9 2 2 4" xfId="23297"/>
    <cellStyle name="Normal 4 9 2 2 5" xfId="23298"/>
    <cellStyle name="Normal 4 9 2 2 6" xfId="34029"/>
    <cellStyle name="Normal 4 9 2 3" xfId="2074"/>
    <cellStyle name="Normal 4 9 2 3 2" xfId="6055"/>
    <cellStyle name="Normal 4 9 2 3 2 2" xfId="23299"/>
    <cellStyle name="Normal 4 9 2 3 2 3" xfId="23300"/>
    <cellStyle name="Normal 4 9 2 3 3" xfId="23301"/>
    <cellStyle name="Normal 4 9 2 3 4" xfId="23302"/>
    <cellStyle name="Normal 4 9 2 3 5" xfId="23303"/>
    <cellStyle name="Normal 4 9 2 4" xfId="6056"/>
    <cellStyle name="Normal 4 9 2 4 2" xfId="23304"/>
    <cellStyle name="Normal 4 9 2 4 3" xfId="23305"/>
    <cellStyle name="Normal 4 9 2 5" xfId="23306"/>
    <cellStyle name="Normal 4 9 2 6" xfId="23307"/>
    <cellStyle name="Normal 4 9 2 7" xfId="23308"/>
    <cellStyle name="Normal 4 9 2 8" xfId="33309"/>
    <cellStyle name="Normal 4 9 3" xfId="2723"/>
    <cellStyle name="Normal 4 9 3 2" xfId="6057"/>
    <cellStyle name="Normal 4 9 3 2 2" xfId="23309"/>
    <cellStyle name="Normal 4 9 3 2 3" xfId="23310"/>
    <cellStyle name="Normal 4 9 3 2 4" xfId="23311"/>
    <cellStyle name="Normal 4 9 3 3" xfId="23312"/>
    <cellStyle name="Normal 4 9 3 4" xfId="23313"/>
    <cellStyle name="Normal 4 9 3 5" xfId="23314"/>
    <cellStyle name="Normal 4 9 3 6" xfId="34028"/>
    <cellStyle name="Normal 4 9 4" xfId="1578"/>
    <cellStyle name="Normal 4 9 4 2" xfId="6058"/>
    <cellStyle name="Normal 4 9 4 2 2" xfId="23315"/>
    <cellStyle name="Normal 4 9 4 2 3" xfId="23316"/>
    <cellStyle name="Normal 4 9 4 3" xfId="23317"/>
    <cellStyle name="Normal 4 9 4 4" xfId="23318"/>
    <cellStyle name="Normal 4 9 4 5" xfId="23319"/>
    <cellStyle name="Normal 4 9 5" xfId="6059"/>
    <cellStyle name="Normal 4 9 5 2" xfId="23320"/>
    <cellStyle name="Normal 4 9 5 3" xfId="23321"/>
    <cellStyle name="Normal 4 9 6" xfId="23322"/>
    <cellStyle name="Normal 4 9 7" xfId="23323"/>
    <cellStyle name="Normal 4 9 8" xfId="23324"/>
    <cellStyle name="Normal 4 9 9" xfId="32895"/>
    <cellStyle name="Normal 4_SYNTHESE" xfId="460"/>
    <cellStyle name="Normal 40" xfId="34496"/>
    <cellStyle name="Normal 41" xfId="34497"/>
    <cellStyle name="Normal 42" xfId="34498"/>
    <cellStyle name="Normal 5" xfId="7"/>
    <cellStyle name="Normal 5 2" xfId="32995"/>
    <cellStyle name="Normal 5 2 2" xfId="33310"/>
    <cellStyle name="Normal 5 2 2 2" xfId="34031"/>
    <cellStyle name="Normal 5 2 3" xfId="34030"/>
    <cellStyle name="Normal 5 2 4" xfId="34463"/>
    <cellStyle name="Normal 5_Feuil1" xfId="32996"/>
    <cellStyle name="Normal 6" xfId="461"/>
    <cellStyle name="Normal 6 10" xfId="1334"/>
    <cellStyle name="Normal 6 10 2" xfId="6060"/>
    <cellStyle name="Normal 6 10 2 2" xfId="23325"/>
    <cellStyle name="Normal 6 10 2 3" xfId="23326"/>
    <cellStyle name="Normal 6 10 3" xfId="23327"/>
    <cellStyle name="Normal 6 10 4" xfId="23328"/>
    <cellStyle name="Normal 6 10 5" xfId="23329"/>
    <cellStyle name="Normal 6 11" xfId="6061"/>
    <cellStyle name="Normal 6 11 2" xfId="23330"/>
    <cellStyle name="Normal 6 11 3" xfId="23331"/>
    <cellStyle name="Normal 6 12" xfId="23332"/>
    <cellStyle name="Normal 6 13" xfId="23333"/>
    <cellStyle name="Normal 6 14" xfId="23334"/>
    <cellStyle name="Normal 6 15" xfId="32450"/>
    <cellStyle name="Normal 6 2" xfId="462"/>
    <cellStyle name="Normal 6 2 10" xfId="23335"/>
    <cellStyle name="Normal 6 2 11" xfId="23336"/>
    <cellStyle name="Normal 6 2 12" xfId="23337"/>
    <cellStyle name="Normal 6 2 13" xfId="32598"/>
    <cellStyle name="Normal 6 2 2" xfId="463"/>
    <cellStyle name="Normal 6 2 2 10" xfId="23338"/>
    <cellStyle name="Normal 6 2 2 11" xfId="23339"/>
    <cellStyle name="Normal 6 2 2 12" xfId="32599"/>
    <cellStyle name="Normal 6 2 2 2" xfId="464"/>
    <cellStyle name="Normal 6 2 2 2 10" xfId="32600"/>
    <cellStyle name="Normal 6 2 2 2 2" xfId="465"/>
    <cellStyle name="Normal 6 2 2 2 2 2" xfId="1126"/>
    <cellStyle name="Normal 6 2 2 2 2 2 2" xfId="3469"/>
    <cellStyle name="Normal 6 2 2 2 2 2 2 2" xfId="6062"/>
    <cellStyle name="Normal 6 2 2 2 2 2 2 2 2" xfId="23340"/>
    <cellStyle name="Normal 6 2 2 2 2 2 2 2 3" xfId="23341"/>
    <cellStyle name="Normal 6 2 2 2 2 2 2 3" xfId="23342"/>
    <cellStyle name="Normal 6 2 2 2 2 2 2 4" xfId="23343"/>
    <cellStyle name="Normal 6 2 2 2 2 2 2 5" xfId="23344"/>
    <cellStyle name="Normal 6 2 2 2 2 2 2 6" xfId="34037"/>
    <cellStyle name="Normal 6 2 2 2 2 2 3" xfId="2225"/>
    <cellStyle name="Normal 6 2 2 2 2 2 3 2" xfId="6063"/>
    <cellStyle name="Normal 6 2 2 2 2 2 3 2 2" xfId="23345"/>
    <cellStyle name="Normal 6 2 2 2 2 2 3 2 3" xfId="23346"/>
    <cellStyle name="Normal 6 2 2 2 2 2 3 3" xfId="23347"/>
    <cellStyle name="Normal 6 2 2 2 2 2 3 4" xfId="23348"/>
    <cellStyle name="Normal 6 2 2 2 2 2 3 5" xfId="23349"/>
    <cellStyle name="Normal 6 2 2 2 2 2 4" xfId="6064"/>
    <cellStyle name="Normal 6 2 2 2 2 2 4 2" xfId="23350"/>
    <cellStyle name="Normal 6 2 2 2 2 2 4 3" xfId="23351"/>
    <cellStyle name="Normal 6 2 2 2 2 2 5" xfId="23352"/>
    <cellStyle name="Normal 6 2 2 2 2 2 6" xfId="23353"/>
    <cellStyle name="Normal 6 2 2 2 2 2 7" xfId="23354"/>
    <cellStyle name="Normal 6 2 2 2 2 2 8" xfId="33315"/>
    <cellStyle name="Normal 6 2 2 2 2 3" xfId="2921"/>
    <cellStyle name="Normal 6 2 2 2 2 3 2" xfId="6065"/>
    <cellStyle name="Normal 6 2 2 2 2 3 2 2" xfId="23355"/>
    <cellStyle name="Normal 6 2 2 2 2 3 2 3" xfId="23356"/>
    <cellStyle name="Normal 6 2 2 2 2 3 2 4" xfId="23357"/>
    <cellStyle name="Normal 6 2 2 2 2 3 3" xfId="23358"/>
    <cellStyle name="Normal 6 2 2 2 2 3 4" xfId="23359"/>
    <cellStyle name="Normal 6 2 2 2 2 3 5" xfId="23360"/>
    <cellStyle name="Normal 6 2 2 2 2 3 6" xfId="34036"/>
    <cellStyle name="Normal 6 2 2 2 2 4" xfId="1777"/>
    <cellStyle name="Normal 6 2 2 2 2 4 2" xfId="6066"/>
    <cellStyle name="Normal 6 2 2 2 2 4 2 2" xfId="23361"/>
    <cellStyle name="Normal 6 2 2 2 2 4 2 3" xfId="23362"/>
    <cellStyle name="Normal 6 2 2 2 2 4 3" xfId="23363"/>
    <cellStyle name="Normal 6 2 2 2 2 4 4" xfId="23364"/>
    <cellStyle name="Normal 6 2 2 2 2 4 5" xfId="23365"/>
    <cellStyle name="Normal 6 2 2 2 2 5" xfId="6067"/>
    <cellStyle name="Normal 6 2 2 2 2 5 2" xfId="23366"/>
    <cellStyle name="Normal 6 2 2 2 2 5 3" xfId="23367"/>
    <cellStyle name="Normal 6 2 2 2 2 6" xfId="23368"/>
    <cellStyle name="Normal 6 2 2 2 2 7" xfId="23369"/>
    <cellStyle name="Normal 6 2 2 2 2 8" xfId="23370"/>
    <cellStyle name="Normal 6 2 2 2 2 9" xfId="32836"/>
    <cellStyle name="Normal 6 2 2 2 3" xfId="1127"/>
    <cellStyle name="Normal 6 2 2 2 3 2" xfId="3211"/>
    <cellStyle name="Normal 6 2 2 2 3 2 2" xfId="6068"/>
    <cellStyle name="Normal 6 2 2 2 3 2 2 2" xfId="23371"/>
    <cellStyle name="Normal 6 2 2 2 3 2 2 3" xfId="23372"/>
    <cellStyle name="Normal 6 2 2 2 3 2 3" xfId="23373"/>
    <cellStyle name="Normal 6 2 2 2 3 2 4" xfId="23374"/>
    <cellStyle name="Normal 6 2 2 2 3 2 5" xfId="23375"/>
    <cellStyle name="Normal 6 2 2 2 3 2 6" xfId="34038"/>
    <cellStyle name="Normal 6 2 2 2 3 3" xfId="2025"/>
    <cellStyle name="Normal 6 2 2 2 3 3 2" xfId="6069"/>
    <cellStyle name="Normal 6 2 2 2 3 3 2 2" xfId="23376"/>
    <cellStyle name="Normal 6 2 2 2 3 3 2 3" xfId="23377"/>
    <cellStyle name="Normal 6 2 2 2 3 3 3" xfId="23378"/>
    <cellStyle name="Normal 6 2 2 2 3 3 4" xfId="23379"/>
    <cellStyle name="Normal 6 2 2 2 3 3 5" xfId="23380"/>
    <cellStyle name="Normal 6 2 2 2 3 4" xfId="6070"/>
    <cellStyle name="Normal 6 2 2 2 3 4 2" xfId="23381"/>
    <cellStyle name="Normal 6 2 2 2 3 4 3" xfId="23382"/>
    <cellStyle name="Normal 6 2 2 2 3 5" xfId="23383"/>
    <cellStyle name="Normal 6 2 2 2 3 6" xfId="23384"/>
    <cellStyle name="Normal 6 2 2 2 3 7" xfId="23385"/>
    <cellStyle name="Normal 6 2 2 2 3 8" xfId="33314"/>
    <cellStyle name="Normal 6 2 2 2 4" xfId="2664"/>
    <cellStyle name="Normal 6 2 2 2 4 2" xfId="6071"/>
    <cellStyle name="Normal 6 2 2 2 4 2 2" xfId="23386"/>
    <cellStyle name="Normal 6 2 2 2 4 2 3" xfId="23387"/>
    <cellStyle name="Normal 6 2 2 2 4 2 4" xfId="23388"/>
    <cellStyle name="Normal 6 2 2 2 4 3" xfId="23389"/>
    <cellStyle name="Normal 6 2 2 2 4 4" xfId="23390"/>
    <cellStyle name="Normal 6 2 2 2 4 5" xfId="23391"/>
    <cellStyle name="Normal 6 2 2 2 4 6" xfId="34035"/>
    <cellStyle name="Normal 6 2 2 2 5" xfId="1519"/>
    <cellStyle name="Normal 6 2 2 2 5 2" xfId="6072"/>
    <cellStyle name="Normal 6 2 2 2 5 2 2" xfId="23392"/>
    <cellStyle name="Normal 6 2 2 2 5 2 3" xfId="23393"/>
    <cellStyle name="Normal 6 2 2 2 5 3" xfId="23394"/>
    <cellStyle name="Normal 6 2 2 2 5 4" xfId="23395"/>
    <cellStyle name="Normal 6 2 2 2 5 5" xfId="23396"/>
    <cellStyle name="Normal 6 2 2 2 6" xfId="6073"/>
    <cellStyle name="Normal 6 2 2 2 6 2" xfId="23397"/>
    <cellStyle name="Normal 6 2 2 2 6 3" xfId="23398"/>
    <cellStyle name="Normal 6 2 2 2 7" xfId="23399"/>
    <cellStyle name="Normal 6 2 2 2 8" xfId="23400"/>
    <cellStyle name="Normal 6 2 2 2 9" xfId="23401"/>
    <cellStyle name="Normal 6 2 2 3" xfId="466"/>
    <cellStyle name="Normal 6 2 2 3 2" xfId="1128"/>
    <cellStyle name="Normal 6 2 2 3 2 2" xfId="3284"/>
    <cellStyle name="Normal 6 2 2 3 2 2 2" xfId="6074"/>
    <cellStyle name="Normal 6 2 2 3 2 2 2 2" xfId="23402"/>
    <cellStyle name="Normal 6 2 2 3 2 2 2 3" xfId="23403"/>
    <cellStyle name="Normal 6 2 2 3 2 2 3" xfId="23404"/>
    <cellStyle name="Normal 6 2 2 3 2 2 4" xfId="23405"/>
    <cellStyle name="Normal 6 2 2 3 2 2 5" xfId="23406"/>
    <cellStyle name="Normal 6 2 2 3 2 2 6" xfId="34040"/>
    <cellStyle name="Normal 6 2 2 3 2 3" xfId="2088"/>
    <cellStyle name="Normal 6 2 2 3 2 3 2" xfId="6075"/>
    <cellStyle name="Normal 6 2 2 3 2 3 2 2" xfId="23407"/>
    <cellStyle name="Normal 6 2 2 3 2 3 2 3" xfId="23408"/>
    <cellStyle name="Normal 6 2 2 3 2 3 3" xfId="23409"/>
    <cellStyle name="Normal 6 2 2 3 2 3 4" xfId="23410"/>
    <cellStyle name="Normal 6 2 2 3 2 3 5" xfId="23411"/>
    <cellStyle name="Normal 6 2 2 3 2 4" xfId="6076"/>
    <cellStyle name="Normal 6 2 2 3 2 4 2" xfId="23412"/>
    <cellStyle name="Normal 6 2 2 3 2 4 3" xfId="23413"/>
    <cellStyle name="Normal 6 2 2 3 2 5" xfId="23414"/>
    <cellStyle name="Normal 6 2 2 3 2 6" xfId="23415"/>
    <cellStyle name="Normal 6 2 2 3 2 7" xfId="23416"/>
    <cellStyle name="Normal 6 2 2 3 2 8" xfId="33316"/>
    <cellStyle name="Normal 6 2 2 3 3" xfId="2737"/>
    <cellStyle name="Normal 6 2 2 3 3 2" xfId="6077"/>
    <cellStyle name="Normal 6 2 2 3 3 2 2" xfId="23417"/>
    <cellStyle name="Normal 6 2 2 3 3 2 3" xfId="23418"/>
    <cellStyle name="Normal 6 2 2 3 3 2 4" xfId="23419"/>
    <cellStyle name="Normal 6 2 2 3 3 3" xfId="23420"/>
    <cellStyle name="Normal 6 2 2 3 3 4" xfId="23421"/>
    <cellStyle name="Normal 6 2 2 3 3 5" xfId="23422"/>
    <cellStyle name="Normal 6 2 2 3 3 6" xfId="34039"/>
    <cellStyle name="Normal 6 2 2 3 4" xfId="1592"/>
    <cellStyle name="Normal 6 2 2 3 4 2" xfId="6078"/>
    <cellStyle name="Normal 6 2 2 3 4 2 2" xfId="23423"/>
    <cellStyle name="Normal 6 2 2 3 4 2 3" xfId="23424"/>
    <cellStyle name="Normal 6 2 2 3 4 3" xfId="23425"/>
    <cellStyle name="Normal 6 2 2 3 4 4" xfId="23426"/>
    <cellStyle name="Normal 6 2 2 3 4 5" xfId="23427"/>
    <cellStyle name="Normal 6 2 2 3 5" xfId="6079"/>
    <cellStyle name="Normal 6 2 2 3 5 2" xfId="23428"/>
    <cellStyle name="Normal 6 2 2 3 5 3" xfId="23429"/>
    <cellStyle name="Normal 6 2 2 3 6" xfId="23430"/>
    <cellStyle name="Normal 6 2 2 3 7" xfId="23431"/>
    <cellStyle name="Normal 6 2 2 3 8" xfId="23432"/>
    <cellStyle name="Normal 6 2 2 3 9" xfId="32909"/>
    <cellStyle name="Normal 6 2 2 4" xfId="467"/>
    <cellStyle name="Normal 6 2 2 4 2" xfId="1129"/>
    <cellStyle name="Normal 6 2 2 4 2 2" xfId="3470"/>
    <cellStyle name="Normal 6 2 2 4 2 2 2" xfId="6080"/>
    <cellStyle name="Normal 6 2 2 4 2 2 2 2" xfId="23433"/>
    <cellStyle name="Normal 6 2 2 4 2 2 2 3" xfId="23434"/>
    <cellStyle name="Normal 6 2 2 4 2 2 3" xfId="23435"/>
    <cellStyle name="Normal 6 2 2 4 2 2 4" xfId="23436"/>
    <cellStyle name="Normal 6 2 2 4 2 2 5" xfId="23437"/>
    <cellStyle name="Normal 6 2 2 4 2 2 6" xfId="34042"/>
    <cellStyle name="Normal 6 2 2 4 2 3" xfId="2226"/>
    <cellStyle name="Normal 6 2 2 4 2 3 2" xfId="6081"/>
    <cellStyle name="Normal 6 2 2 4 2 3 2 2" xfId="23438"/>
    <cellStyle name="Normal 6 2 2 4 2 3 2 3" xfId="23439"/>
    <cellStyle name="Normal 6 2 2 4 2 3 3" xfId="23440"/>
    <cellStyle name="Normal 6 2 2 4 2 3 4" xfId="23441"/>
    <cellStyle name="Normal 6 2 2 4 2 3 5" xfId="23442"/>
    <cellStyle name="Normal 6 2 2 4 2 4" xfId="6082"/>
    <cellStyle name="Normal 6 2 2 4 2 4 2" xfId="23443"/>
    <cellStyle name="Normal 6 2 2 4 2 4 3" xfId="23444"/>
    <cellStyle name="Normal 6 2 2 4 2 5" xfId="23445"/>
    <cellStyle name="Normal 6 2 2 4 2 6" xfId="23446"/>
    <cellStyle name="Normal 6 2 2 4 2 7" xfId="23447"/>
    <cellStyle name="Normal 6 2 2 4 2 8" xfId="33317"/>
    <cellStyle name="Normal 6 2 2 4 3" xfId="2922"/>
    <cellStyle name="Normal 6 2 2 4 3 2" xfId="6083"/>
    <cellStyle name="Normal 6 2 2 4 3 2 2" xfId="23448"/>
    <cellStyle name="Normal 6 2 2 4 3 2 3" xfId="23449"/>
    <cellStyle name="Normal 6 2 2 4 3 2 4" xfId="23450"/>
    <cellStyle name="Normal 6 2 2 4 3 3" xfId="23451"/>
    <cellStyle name="Normal 6 2 2 4 3 4" xfId="23452"/>
    <cellStyle name="Normal 6 2 2 4 3 5" xfId="23453"/>
    <cellStyle name="Normal 6 2 2 4 3 6" xfId="34041"/>
    <cellStyle name="Normal 6 2 2 4 4" xfId="1778"/>
    <cellStyle name="Normal 6 2 2 4 4 2" xfId="6084"/>
    <cellStyle name="Normal 6 2 2 4 4 2 2" xfId="23454"/>
    <cellStyle name="Normal 6 2 2 4 4 2 3" xfId="23455"/>
    <cellStyle name="Normal 6 2 2 4 4 3" xfId="23456"/>
    <cellStyle name="Normal 6 2 2 4 4 4" xfId="23457"/>
    <cellStyle name="Normal 6 2 2 4 4 5" xfId="23458"/>
    <cellStyle name="Normal 6 2 2 4 5" xfId="6085"/>
    <cellStyle name="Normal 6 2 2 4 5 2" xfId="23459"/>
    <cellStyle name="Normal 6 2 2 4 5 3" xfId="23460"/>
    <cellStyle name="Normal 6 2 2 4 6" xfId="23461"/>
    <cellStyle name="Normal 6 2 2 4 7" xfId="23462"/>
    <cellStyle name="Normal 6 2 2 4 8" xfId="23463"/>
    <cellStyle name="Normal 6 2 2 4 9" xfId="32742"/>
    <cellStyle name="Normal 6 2 2 5" xfId="1130"/>
    <cellStyle name="Normal 6 2 2 5 2" xfId="3107"/>
    <cellStyle name="Normal 6 2 2 5 2 2" xfId="6086"/>
    <cellStyle name="Normal 6 2 2 5 2 2 2" xfId="23464"/>
    <cellStyle name="Normal 6 2 2 5 2 2 3" xfId="23465"/>
    <cellStyle name="Normal 6 2 2 5 2 3" xfId="23466"/>
    <cellStyle name="Normal 6 2 2 5 2 4" xfId="23467"/>
    <cellStyle name="Normal 6 2 2 5 2 5" xfId="23468"/>
    <cellStyle name="Normal 6 2 2 5 2 6" xfId="34043"/>
    <cellStyle name="Normal 6 2 2 5 3" xfId="1943"/>
    <cellStyle name="Normal 6 2 2 5 3 2" xfId="6087"/>
    <cellStyle name="Normal 6 2 2 5 3 2 2" xfId="23469"/>
    <cellStyle name="Normal 6 2 2 5 3 2 3" xfId="23470"/>
    <cellStyle name="Normal 6 2 2 5 3 3" xfId="23471"/>
    <cellStyle name="Normal 6 2 2 5 3 4" xfId="23472"/>
    <cellStyle name="Normal 6 2 2 5 3 5" xfId="23473"/>
    <cellStyle name="Normal 6 2 2 5 4" xfId="6088"/>
    <cellStyle name="Normal 6 2 2 5 4 2" xfId="23474"/>
    <cellStyle name="Normal 6 2 2 5 4 3" xfId="23475"/>
    <cellStyle name="Normal 6 2 2 5 5" xfId="23476"/>
    <cellStyle name="Normal 6 2 2 5 6" xfId="23477"/>
    <cellStyle name="Normal 6 2 2 5 7" xfId="23478"/>
    <cellStyle name="Normal 6 2 2 5 8" xfId="33313"/>
    <cellStyle name="Normal 6 2 2 6" xfId="2560"/>
    <cellStyle name="Normal 6 2 2 6 2" xfId="6089"/>
    <cellStyle name="Normal 6 2 2 6 2 2" xfId="23479"/>
    <cellStyle name="Normal 6 2 2 6 2 3" xfId="23480"/>
    <cellStyle name="Normal 6 2 2 6 2 4" xfId="23481"/>
    <cellStyle name="Normal 6 2 2 6 3" xfId="23482"/>
    <cellStyle name="Normal 6 2 2 6 4" xfId="23483"/>
    <cellStyle name="Normal 6 2 2 6 5" xfId="23484"/>
    <cellStyle name="Normal 6 2 2 6 6" xfId="34034"/>
    <cellStyle name="Normal 6 2 2 7" xfId="1415"/>
    <cellStyle name="Normal 6 2 2 7 2" xfId="6090"/>
    <cellStyle name="Normal 6 2 2 7 2 2" xfId="23485"/>
    <cellStyle name="Normal 6 2 2 7 2 3" xfId="23486"/>
    <cellStyle name="Normal 6 2 2 7 3" xfId="23487"/>
    <cellStyle name="Normal 6 2 2 7 4" xfId="23488"/>
    <cellStyle name="Normal 6 2 2 7 5" xfId="23489"/>
    <cellStyle name="Normal 6 2 2 8" xfId="6091"/>
    <cellStyle name="Normal 6 2 2 8 2" xfId="23490"/>
    <cellStyle name="Normal 6 2 2 8 3" xfId="23491"/>
    <cellStyle name="Normal 6 2 2 9" xfId="23492"/>
    <cellStyle name="Normal 6 2 3" xfId="468"/>
    <cellStyle name="Normal 6 2 3 10" xfId="32601"/>
    <cellStyle name="Normal 6 2 3 2" xfId="469"/>
    <cellStyle name="Normal 6 2 3 2 2" xfId="1131"/>
    <cellStyle name="Normal 6 2 3 2 2 2" xfId="3471"/>
    <cellStyle name="Normal 6 2 3 2 2 2 2" xfId="6092"/>
    <cellStyle name="Normal 6 2 3 2 2 2 2 2" xfId="23493"/>
    <cellStyle name="Normal 6 2 3 2 2 2 2 3" xfId="23494"/>
    <cellStyle name="Normal 6 2 3 2 2 2 3" xfId="23495"/>
    <cellStyle name="Normal 6 2 3 2 2 2 4" xfId="23496"/>
    <cellStyle name="Normal 6 2 3 2 2 2 5" xfId="23497"/>
    <cellStyle name="Normal 6 2 3 2 2 2 6" xfId="34046"/>
    <cellStyle name="Normal 6 2 3 2 2 3" xfId="2227"/>
    <cellStyle name="Normal 6 2 3 2 2 3 2" xfId="6093"/>
    <cellStyle name="Normal 6 2 3 2 2 3 2 2" xfId="23498"/>
    <cellStyle name="Normal 6 2 3 2 2 3 2 3" xfId="23499"/>
    <cellStyle name="Normal 6 2 3 2 2 3 3" xfId="23500"/>
    <cellStyle name="Normal 6 2 3 2 2 3 4" xfId="23501"/>
    <cellStyle name="Normal 6 2 3 2 2 3 5" xfId="23502"/>
    <cellStyle name="Normal 6 2 3 2 2 4" xfId="6094"/>
    <cellStyle name="Normal 6 2 3 2 2 4 2" xfId="23503"/>
    <cellStyle name="Normal 6 2 3 2 2 4 3" xfId="23504"/>
    <cellStyle name="Normal 6 2 3 2 2 5" xfId="23505"/>
    <cellStyle name="Normal 6 2 3 2 2 6" xfId="23506"/>
    <cellStyle name="Normal 6 2 3 2 2 7" xfId="23507"/>
    <cellStyle name="Normal 6 2 3 2 2 8" xfId="33319"/>
    <cellStyle name="Normal 6 2 3 2 3" xfId="2923"/>
    <cellStyle name="Normal 6 2 3 2 3 2" xfId="6095"/>
    <cellStyle name="Normal 6 2 3 2 3 2 2" xfId="23508"/>
    <cellStyle name="Normal 6 2 3 2 3 2 3" xfId="23509"/>
    <cellStyle name="Normal 6 2 3 2 3 2 4" xfId="23510"/>
    <cellStyle name="Normal 6 2 3 2 3 3" xfId="23511"/>
    <cellStyle name="Normal 6 2 3 2 3 4" xfId="23512"/>
    <cellStyle name="Normal 6 2 3 2 3 5" xfId="23513"/>
    <cellStyle name="Normal 6 2 3 2 3 6" xfId="34045"/>
    <cellStyle name="Normal 6 2 3 2 4" xfId="1779"/>
    <cellStyle name="Normal 6 2 3 2 4 2" xfId="6096"/>
    <cellStyle name="Normal 6 2 3 2 4 2 2" xfId="23514"/>
    <cellStyle name="Normal 6 2 3 2 4 2 3" xfId="23515"/>
    <cellStyle name="Normal 6 2 3 2 4 3" xfId="23516"/>
    <cellStyle name="Normal 6 2 3 2 4 4" xfId="23517"/>
    <cellStyle name="Normal 6 2 3 2 4 5" xfId="23518"/>
    <cellStyle name="Normal 6 2 3 2 5" xfId="6097"/>
    <cellStyle name="Normal 6 2 3 2 5 2" xfId="23519"/>
    <cellStyle name="Normal 6 2 3 2 5 3" xfId="23520"/>
    <cellStyle name="Normal 6 2 3 2 6" xfId="23521"/>
    <cellStyle name="Normal 6 2 3 2 7" xfId="23522"/>
    <cellStyle name="Normal 6 2 3 2 8" xfId="23523"/>
    <cellStyle name="Normal 6 2 3 2 9" xfId="32837"/>
    <cellStyle name="Normal 6 2 3 3" xfId="1132"/>
    <cellStyle name="Normal 6 2 3 3 2" xfId="3212"/>
    <cellStyle name="Normal 6 2 3 3 2 2" xfId="6098"/>
    <cellStyle name="Normal 6 2 3 3 2 2 2" xfId="23524"/>
    <cellStyle name="Normal 6 2 3 3 2 2 3" xfId="23525"/>
    <cellStyle name="Normal 6 2 3 3 2 3" xfId="23526"/>
    <cellStyle name="Normal 6 2 3 3 2 4" xfId="23527"/>
    <cellStyle name="Normal 6 2 3 3 2 5" xfId="23528"/>
    <cellStyle name="Normal 6 2 3 3 2 6" xfId="34047"/>
    <cellStyle name="Normal 6 2 3 3 3" xfId="2026"/>
    <cellStyle name="Normal 6 2 3 3 3 2" xfId="6099"/>
    <cellStyle name="Normal 6 2 3 3 3 2 2" xfId="23529"/>
    <cellStyle name="Normal 6 2 3 3 3 2 3" xfId="23530"/>
    <cellStyle name="Normal 6 2 3 3 3 3" xfId="23531"/>
    <cellStyle name="Normal 6 2 3 3 3 4" xfId="23532"/>
    <cellStyle name="Normal 6 2 3 3 3 5" xfId="23533"/>
    <cellStyle name="Normal 6 2 3 3 4" xfId="6100"/>
    <cellStyle name="Normal 6 2 3 3 4 2" xfId="23534"/>
    <cellStyle name="Normal 6 2 3 3 4 3" xfId="23535"/>
    <cellStyle name="Normal 6 2 3 3 5" xfId="23536"/>
    <cellStyle name="Normal 6 2 3 3 6" xfId="23537"/>
    <cellStyle name="Normal 6 2 3 3 7" xfId="23538"/>
    <cellStyle name="Normal 6 2 3 3 8" xfId="33318"/>
    <cellStyle name="Normal 6 2 3 4" xfId="2665"/>
    <cellStyle name="Normal 6 2 3 4 2" xfId="6101"/>
    <cellStyle name="Normal 6 2 3 4 2 2" xfId="23539"/>
    <cellStyle name="Normal 6 2 3 4 2 3" xfId="23540"/>
    <cellStyle name="Normal 6 2 3 4 2 4" xfId="23541"/>
    <cellStyle name="Normal 6 2 3 4 3" xfId="23542"/>
    <cellStyle name="Normal 6 2 3 4 4" xfId="23543"/>
    <cellStyle name="Normal 6 2 3 4 5" xfId="23544"/>
    <cellStyle name="Normal 6 2 3 4 6" xfId="34044"/>
    <cellStyle name="Normal 6 2 3 5" xfId="1520"/>
    <cellStyle name="Normal 6 2 3 5 2" xfId="6102"/>
    <cellStyle name="Normal 6 2 3 5 2 2" xfId="23545"/>
    <cellStyle name="Normal 6 2 3 5 2 3" xfId="23546"/>
    <cellStyle name="Normal 6 2 3 5 3" xfId="23547"/>
    <cellStyle name="Normal 6 2 3 5 4" xfId="23548"/>
    <cellStyle name="Normal 6 2 3 5 5" xfId="23549"/>
    <cellStyle name="Normal 6 2 3 6" xfId="6103"/>
    <cellStyle name="Normal 6 2 3 6 2" xfId="23550"/>
    <cellStyle name="Normal 6 2 3 6 3" xfId="23551"/>
    <cellStyle name="Normal 6 2 3 7" xfId="23552"/>
    <cellStyle name="Normal 6 2 3 8" xfId="23553"/>
    <cellStyle name="Normal 6 2 3 9" xfId="23554"/>
    <cellStyle name="Normal 6 2 4" xfId="470"/>
    <cellStyle name="Normal 6 2 4 2" xfId="1133"/>
    <cellStyle name="Normal 6 2 4 2 2" xfId="3283"/>
    <cellStyle name="Normal 6 2 4 2 2 2" xfId="6104"/>
    <cellStyle name="Normal 6 2 4 2 2 2 2" xfId="23555"/>
    <cellStyle name="Normal 6 2 4 2 2 2 3" xfId="23556"/>
    <cellStyle name="Normal 6 2 4 2 2 3" xfId="23557"/>
    <cellStyle name="Normal 6 2 4 2 2 4" xfId="23558"/>
    <cellStyle name="Normal 6 2 4 2 2 5" xfId="23559"/>
    <cellStyle name="Normal 6 2 4 2 2 6" xfId="34049"/>
    <cellStyle name="Normal 6 2 4 2 3" xfId="2087"/>
    <cellStyle name="Normal 6 2 4 2 3 2" xfId="6105"/>
    <cellStyle name="Normal 6 2 4 2 3 2 2" xfId="23560"/>
    <cellStyle name="Normal 6 2 4 2 3 2 3" xfId="23561"/>
    <cellStyle name="Normal 6 2 4 2 3 3" xfId="23562"/>
    <cellStyle name="Normal 6 2 4 2 3 4" xfId="23563"/>
    <cellStyle name="Normal 6 2 4 2 3 5" xfId="23564"/>
    <cellStyle name="Normal 6 2 4 2 4" xfId="6106"/>
    <cellStyle name="Normal 6 2 4 2 4 2" xfId="23565"/>
    <cellStyle name="Normal 6 2 4 2 4 3" xfId="23566"/>
    <cellStyle name="Normal 6 2 4 2 5" xfId="23567"/>
    <cellStyle name="Normal 6 2 4 2 6" xfId="23568"/>
    <cellStyle name="Normal 6 2 4 2 7" xfId="23569"/>
    <cellStyle name="Normal 6 2 4 2 8" xfId="33320"/>
    <cellStyle name="Normal 6 2 4 3" xfId="2736"/>
    <cellStyle name="Normal 6 2 4 3 2" xfId="6107"/>
    <cellStyle name="Normal 6 2 4 3 2 2" xfId="23570"/>
    <cellStyle name="Normal 6 2 4 3 2 3" xfId="23571"/>
    <cellStyle name="Normal 6 2 4 3 2 4" xfId="23572"/>
    <cellStyle name="Normal 6 2 4 3 3" xfId="23573"/>
    <cellStyle name="Normal 6 2 4 3 4" xfId="23574"/>
    <cellStyle name="Normal 6 2 4 3 5" xfId="23575"/>
    <cellStyle name="Normal 6 2 4 3 6" xfId="34048"/>
    <cellStyle name="Normal 6 2 4 4" xfId="1591"/>
    <cellStyle name="Normal 6 2 4 4 2" xfId="6108"/>
    <cellStyle name="Normal 6 2 4 4 2 2" xfId="23576"/>
    <cellStyle name="Normal 6 2 4 4 2 3" xfId="23577"/>
    <cellStyle name="Normal 6 2 4 4 3" xfId="23578"/>
    <cellStyle name="Normal 6 2 4 4 4" xfId="23579"/>
    <cellStyle name="Normal 6 2 4 4 5" xfId="23580"/>
    <cellStyle name="Normal 6 2 4 5" xfId="6109"/>
    <cellStyle name="Normal 6 2 4 5 2" xfId="23581"/>
    <cellStyle name="Normal 6 2 4 5 3" xfId="23582"/>
    <cellStyle name="Normal 6 2 4 6" xfId="23583"/>
    <cellStyle name="Normal 6 2 4 7" xfId="23584"/>
    <cellStyle name="Normal 6 2 4 8" xfId="23585"/>
    <cellStyle name="Normal 6 2 4 9" xfId="32908"/>
    <cellStyle name="Normal 6 2 5" xfId="471"/>
    <cellStyle name="Normal 6 2 5 2" xfId="1134"/>
    <cellStyle name="Normal 6 2 5 2 2" xfId="3472"/>
    <cellStyle name="Normal 6 2 5 2 2 2" xfId="6110"/>
    <cellStyle name="Normal 6 2 5 2 2 2 2" xfId="23586"/>
    <cellStyle name="Normal 6 2 5 2 2 2 3" xfId="23587"/>
    <cellStyle name="Normal 6 2 5 2 2 3" xfId="23588"/>
    <cellStyle name="Normal 6 2 5 2 2 4" xfId="23589"/>
    <cellStyle name="Normal 6 2 5 2 2 5" xfId="23590"/>
    <cellStyle name="Normal 6 2 5 2 2 6" xfId="34051"/>
    <cellStyle name="Normal 6 2 5 2 3" xfId="2228"/>
    <cellStyle name="Normal 6 2 5 2 3 2" xfId="6111"/>
    <cellStyle name="Normal 6 2 5 2 3 2 2" xfId="23591"/>
    <cellStyle name="Normal 6 2 5 2 3 2 3" xfId="23592"/>
    <cellStyle name="Normal 6 2 5 2 3 3" xfId="23593"/>
    <cellStyle name="Normal 6 2 5 2 3 4" xfId="23594"/>
    <cellStyle name="Normal 6 2 5 2 3 5" xfId="23595"/>
    <cellStyle name="Normal 6 2 5 2 4" xfId="6112"/>
    <cellStyle name="Normal 6 2 5 2 4 2" xfId="23596"/>
    <cellStyle name="Normal 6 2 5 2 4 3" xfId="23597"/>
    <cellStyle name="Normal 6 2 5 2 5" xfId="23598"/>
    <cellStyle name="Normal 6 2 5 2 6" xfId="23599"/>
    <cellStyle name="Normal 6 2 5 2 7" xfId="23600"/>
    <cellStyle name="Normal 6 2 5 2 8" xfId="33321"/>
    <cellStyle name="Normal 6 2 5 3" xfId="2924"/>
    <cellStyle name="Normal 6 2 5 3 2" xfId="6113"/>
    <cellStyle name="Normal 6 2 5 3 2 2" xfId="23601"/>
    <cellStyle name="Normal 6 2 5 3 2 3" xfId="23602"/>
    <cellStyle name="Normal 6 2 5 3 2 4" xfId="23603"/>
    <cellStyle name="Normal 6 2 5 3 3" xfId="23604"/>
    <cellStyle name="Normal 6 2 5 3 4" xfId="23605"/>
    <cellStyle name="Normal 6 2 5 3 5" xfId="23606"/>
    <cellStyle name="Normal 6 2 5 3 6" xfId="34050"/>
    <cellStyle name="Normal 6 2 5 4" xfId="1780"/>
    <cellStyle name="Normal 6 2 5 4 2" xfId="6114"/>
    <cellStyle name="Normal 6 2 5 4 2 2" xfId="23607"/>
    <cellStyle name="Normal 6 2 5 4 2 3" xfId="23608"/>
    <cellStyle name="Normal 6 2 5 4 3" xfId="23609"/>
    <cellStyle name="Normal 6 2 5 4 4" xfId="23610"/>
    <cellStyle name="Normal 6 2 5 4 5" xfId="23611"/>
    <cellStyle name="Normal 6 2 5 5" xfId="6115"/>
    <cellStyle name="Normal 6 2 5 5 2" xfId="23612"/>
    <cellStyle name="Normal 6 2 5 5 3" xfId="23613"/>
    <cellStyle name="Normal 6 2 5 6" xfId="23614"/>
    <cellStyle name="Normal 6 2 5 7" xfId="23615"/>
    <cellStyle name="Normal 6 2 5 8" xfId="23616"/>
    <cellStyle name="Normal 6 2 5 9" xfId="32694"/>
    <cellStyle name="Normal 6 2 6" xfId="1135"/>
    <cellStyle name="Normal 6 2 6 2" xfId="3044"/>
    <cellStyle name="Normal 6 2 6 2 2" xfId="6116"/>
    <cellStyle name="Normal 6 2 6 2 2 2" xfId="23617"/>
    <cellStyle name="Normal 6 2 6 2 2 3" xfId="23618"/>
    <cellStyle name="Normal 6 2 6 2 3" xfId="23619"/>
    <cellStyle name="Normal 6 2 6 2 4" xfId="23620"/>
    <cellStyle name="Normal 6 2 6 2 5" xfId="23621"/>
    <cellStyle name="Normal 6 2 6 2 6" xfId="34052"/>
    <cellStyle name="Normal 6 2 6 3" xfId="1895"/>
    <cellStyle name="Normal 6 2 6 3 2" xfId="6117"/>
    <cellStyle name="Normal 6 2 6 3 2 2" xfId="23622"/>
    <cellStyle name="Normal 6 2 6 3 2 3" xfId="23623"/>
    <cellStyle name="Normal 6 2 6 3 3" xfId="23624"/>
    <cellStyle name="Normal 6 2 6 3 4" xfId="23625"/>
    <cellStyle name="Normal 6 2 6 3 5" xfId="23626"/>
    <cellStyle name="Normal 6 2 6 4" xfId="6118"/>
    <cellStyle name="Normal 6 2 6 4 2" xfId="23627"/>
    <cellStyle name="Normal 6 2 6 4 3" xfId="23628"/>
    <cellStyle name="Normal 6 2 6 5" xfId="23629"/>
    <cellStyle name="Normal 6 2 6 6" xfId="23630"/>
    <cellStyle name="Normal 6 2 6 7" xfId="23631"/>
    <cellStyle name="Normal 6 2 6 8" xfId="33312"/>
    <cellStyle name="Normal 6 2 7" xfId="2497"/>
    <cellStyle name="Normal 6 2 7 2" xfId="6119"/>
    <cellStyle name="Normal 6 2 7 2 2" xfId="23632"/>
    <cellStyle name="Normal 6 2 7 2 3" xfId="23633"/>
    <cellStyle name="Normal 6 2 7 2 4" xfId="23634"/>
    <cellStyle name="Normal 6 2 7 3" xfId="23635"/>
    <cellStyle name="Normal 6 2 7 4" xfId="23636"/>
    <cellStyle name="Normal 6 2 7 5" xfId="23637"/>
    <cellStyle name="Normal 6 2 7 6" xfId="34033"/>
    <cellStyle name="Normal 6 2 8" xfId="1352"/>
    <cellStyle name="Normal 6 2 8 2" xfId="6120"/>
    <cellStyle name="Normal 6 2 8 2 2" xfId="23638"/>
    <cellStyle name="Normal 6 2 8 2 3" xfId="23639"/>
    <cellStyle name="Normal 6 2 8 3" xfId="23640"/>
    <cellStyle name="Normal 6 2 8 4" xfId="23641"/>
    <cellStyle name="Normal 6 2 8 5" xfId="23642"/>
    <cellStyle name="Normal 6 2 9" xfId="6121"/>
    <cellStyle name="Normal 6 2 9 2" xfId="23643"/>
    <cellStyle name="Normal 6 2 9 3" xfId="23644"/>
    <cellStyle name="Normal 6 3" xfId="472"/>
    <cellStyle name="Normal 6 3 10" xfId="23645"/>
    <cellStyle name="Normal 6 3 11" xfId="23646"/>
    <cellStyle name="Normal 6 3 12" xfId="23647"/>
    <cellStyle name="Normal 6 3 13" xfId="32602"/>
    <cellStyle name="Normal 6 3 2" xfId="473"/>
    <cellStyle name="Normal 6 3 2 10" xfId="23648"/>
    <cellStyle name="Normal 6 3 2 11" xfId="23649"/>
    <cellStyle name="Normal 6 3 2 12" xfId="32603"/>
    <cellStyle name="Normal 6 3 2 2" xfId="474"/>
    <cellStyle name="Normal 6 3 2 2 10" xfId="32604"/>
    <cellStyle name="Normal 6 3 2 2 2" xfId="475"/>
    <cellStyle name="Normal 6 3 2 2 2 2" xfId="1136"/>
    <cellStyle name="Normal 6 3 2 2 2 2 2" xfId="3473"/>
    <cellStyle name="Normal 6 3 2 2 2 2 2 2" xfId="6122"/>
    <cellStyle name="Normal 6 3 2 2 2 2 2 2 2" xfId="23650"/>
    <cellStyle name="Normal 6 3 2 2 2 2 2 2 3" xfId="23651"/>
    <cellStyle name="Normal 6 3 2 2 2 2 2 3" xfId="23652"/>
    <cellStyle name="Normal 6 3 2 2 2 2 2 4" xfId="23653"/>
    <cellStyle name="Normal 6 3 2 2 2 2 2 5" xfId="23654"/>
    <cellStyle name="Normal 6 3 2 2 2 2 2 6" xfId="34057"/>
    <cellStyle name="Normal 6 3 2 2 2 2 3" xfId="2229"/>
    <cellStyle name="Normal 6 3 2 2 2 2 3 2" xfId="6123"/>
    <cellStyle name="Normal 6 3 2 2 2 2 3 2 2" xfId="23655"/>
    <cellStyle name="Normal 6 3 2 2 2 2 3 2 3" xfId="23656"/>
    <cellStyle name="Normal 6 3 2 2 2 2 3 3" xfId="23657"/>
    <cellStyle name="Normal 6 3 2 2 2 2 3 4" xfId="23658"/>
    <cellStyle name="Normal 6 3 2 2 2 2 3 5" xfId="23659"/>
    <cellStyle name="Normal 6 3 2 2 2 2 4" xfId="6124"/>
    <cellStyle name="Normal 6 3 2 2 2 2 4 2" xfId="23660"/>
    <cellStyle name="Normal 6 3 2 2 2 2 4 3" xfId="23661"/>
    <cellStyle name="Normal 6 3 2 2 2 2 5" xfId="23662"/>
    <cellStyle name="Normal 6 3 2 2 2 2 6" xfId="23663"/>
    <cellStyle name="Normal 6 3 2 2 2 2 7" xfId="23664"/>
    <cellStyle name="Normal 6 3 2 2 2 2 8" xfId="33325"/>
    <cellStyle name="Normal 6 3 2 2 2 3" xfId="2925"/>
    <cellStyle name="Normal 6 3 2 2 2 3 2" xfId="6125"/>
    <cellStyle name="Normal 6 3 2 2 2 3 2 2" xfId="23665"/>
    <cellStyle name="Normal 6 3 2 2 2 3 2 3" xfId="23666"/>
    <cellStyle name="Normal 6 3 2 2 2 3 2 4" xfId="23667"/>
    <cellStyle name="Normal 6 3 2 2 2 3 3" xfId="23668"/>
    <cellStyle name="Normal 6 3 2 2 2 3 4" xfId="23669"/>
    <cellStyle name="Normal 6 3 2 2 2 3 5" xfId="23670"/>
    <cellStyle name="Normal 6 3 2 2 2 3 6" xfId="34056"/>
    <cellStyle name="Normal 6 3 2 2 2 4" xfId="1781"/>
    <cellStyle name="Normal 6 3 2 2 2 4 2" xfId="6126"/>
    <cellStyle name="Normal 6 3 2 2 2 4 2 2" xfId="23671"/>
    <cellStyle name="Normal 6 3 2 2 2 4 2 3" xfId="23672"/>
    <cellStyle name="Normal 6 3 2 2 2 4 3" xfId="23673"/>
    <cellStyle name="Normal 6 3 2 2 2 4 4" xfId="23674"/>
    <cellStyle name="Normal 6 3 2 2 2 4 5" xfId="23675"/>
    <cellStyle name="Normal 6 3 2 2 2 5" xfId="6127"/>
    <cellStyle name="Normal 6 3 2 2 2 5 2" xfId="23676"/>
    <cellStyle name="Normal 6 3 2 2 2 5 3" xfId="23677"/>
    <cellStyle name="Normal 6 3 2 2 2 6" xfId="23678"/>
    <cellStyle name="Normal 6 3 2 2 2 7" xfId="23679"/>
    <cellStyle name="Normal 6 3 2 2 2 8" xfId="23680"/>
    <cellStyle name="Normal 6 3 2 2 2 9" xfId="32838"/>
    <cellStyle name="Normal 6 3 2 2 3" xfId="1137"/>
    <cellStyle name="Normal 6 3 2 2 3 2" xfId="3213"/>
    <cellStyle name="Normal 6 3 2 2 3 2 2" xfId="6128"/>
    <cellStyle name="Normal 6 3 2 2 3 2 2 2" xfId="23681"/>
    <cellStyle name="Normal 6 3 2 2 3 2 2 3" xfId="23682"/>
    <cellStyle name="Normal 6 3 2 2 3 2 3" xfId="23683"/>
    <cellStyle name="Normal 6 3 2 2 3 2 4" xfId="23684"/>
    <cellStyle name="Normal 6 3 2 2 3 2 5" xfId="23685"/>
    <cellStyle name="Normal 6 3 2 2 3 2 6" xfId="34058"/>
    <cellStyle name="Normal 6 3 2 2 3 3" xfId="2027"/>
    <cellStyle name="Normal 6 3 2 2 3 3 2" xfId="6129"/>
    <cellStyle name="Normal 6 3 2 2 3 3 2 2" xfId="23686"/>
    <cellStyle name="Normal 6 3 2 2 3 3 2 3" xfId="23687"/>
    <cellStyle name="Normal 6 3 2 2 3 3 3" xfId="23688"/>
    <cellStyle name="Normal 6 3 2 2 3 3 4" xfId="23689"/>
    <cellStyle name="Normal 6 3 2 2 3 3 5" xfId="23690"/>
    <cellStyle name="Normal 6 3 2 2 3 4" xfId="6130"/>
    <cellStyle name="Normal 6 3 2 2 3 4 2" xfId="23691"/>
    <cellStyle name="Normal 6 3 2 2 3 4 3" xfId="23692"/>
    <cellStyle name="Normal 6 3 2 2 3 5" xfId="23693"/>
    <cellStyle name="Normal 6 3 2 2 3 6" xfId="23694"/>
    <cellStyle name="Normal 6 3 2 2 3 7" xfId="23695"/>
    <cellStyle name="Normal 6 3 2 2 3 8" xfId="33324"/>
    <cellStyle name="Normal 6 3 2 2 4" xfId="2666"/>
    <cellStyle name="Normal 6 3 2 2 4 2" xfId="6131"/>
    <cellStyle name="Normal 6 3 2 2 4 2 2" xfId="23696"/>
    <cellStyle name="Normal 6 3 2 2 4 2 3" xfId="23697"/>
    <cellStyle name="Normal 6 3 2 2 4 2 4" xfId="23698"/>
    <cellStyle name="Normal 6 3 2 2 4 3" xfId="23699"/>
    <cellStyle name="Normal 6 3 2 2 4 4" xfId="23700"/>
    <cellStyle name="Normal 6 3 2 2 4 5" xfId="23701"/>
    <cellStyle name="Normal 6 3 2 2 4 6" xfId="34055"/>
    <cellStyle name="Normal 6 3 2 2 5" xfId="1521"/>
    <cellStyle name="Normal 6 3 2 2 5 2" xfId="6132"/>
    <cellStyle name="Normal 6 3 2 2 5 2 2" xfId="23702"/>
    <cellStyle name="Normal 6 3 2 2 5 2 3" xfId="23703"/>
    <cellStyle name="Normal 6 3 2 2 5 3" xfId="23704"/>
    <cellStyle name="Normal 6 3 2 2 5 4" xfId="23705"/>
    <cellStyle name="Normal 6 3 2 2 5 5" xfId="23706"/>
    <cellStyle name="Normal 6 3 2 2 6" xfId="6133"/>
    <cellStyle name="Normal 6 3 2 2 6 2" xfId="23707"/>
    <cellStyle name="Normal 6 3 2 2 6 3" xfId="23708"/>
    <cellStyle name="Normal 6 3 2 2 7" xfId="23709"/>
    <cellStyle name="Normal 6 3 2 2 8" xfId="23710"/>
    <cellStyle name="Normal 6 3 2 2 9" xfId="23711"/>
    <cellStyle name="Normal 6 3 2 3" xfId="476"/>
    <cellStyle name="Normal 6 3 2 3 2" xfId="1138"/>
    <cellStyle name="Normal 6 3 2 3 2 2" xfId="3286"/>
    <cellStyle name="Normal 6 3 2 3 2 2 2" xfId="6134"/>
    <cellStyle name="Normal 6 3 2 3 2 2 2 2" xfId="23712"/>
    <cellStyle name="Normal 6 3 2 3 2 2 2 3" xfId="23713"/>
    <cellStyle name="Normal 6 3 2 3 2 2 3" xfId="23714"/>
    <cellStyle name="Normal 6 3 2 3 2 2 4" xfId="23715"/>
    <cellStyle name="Normal 6 3 2 3 2 2 5" xfId="23716"/>
    <cellStyle name="Normal 6 3 2 3 2 2 6" xfId="34060"/>
    <cellStyle name="Normal 6 3 2 3 2 3" xfId="2090"/>
    <cellStyle name="Normal 6 3 2 3 2 3 2" xfId="6135"/>
    <cellStyle name="Normal 6 3 2 3 2 3 2 2" xfId="23717"/>
    <cellStyle name="Normal 6 3 2 3 2 3 2 3" xfId="23718"/>
    <cellStyle name="Normal 6 3 2 3 2 3 3" xfId="23719"/>
    <cellStyle name="Normal 6 3 2 3 2 3 4" xfId="23720"/>
    <cellStyle name="Normal 6 3 2 3 2 3 5" xfId="23721"/>
    <cellStyle name="Normal 6 3 2 3 2 4" xfId="6136"/>
    <cellStyle name="Normal 6 3 2 3 2 4 2" xfId="23722"/>
    <cellStyle name="Normal 6 3 2 3 2 4 3" xfId="23723"/>
    <cellStyle name="Normal 6 3 2 3 2 5" xfId="23724"/>
    <cellStyle name="Normal 6 3 2 3 2 6" xfId="23725"/>
    <cellStyle name="Normal 6 3 2 3 2 7" xfId="23726"/>
    <cellStyle name="Normal 6 3 2 3 2 8" xfId="33326"/>
    <cellStyle name="Normal 6 3 2 3 3" xfId="2739"/>
    <cellStyle name="Normal 6 3 2 3 3 2" xfId="6137"/>
    <cellStyle name="Normal 6 3 2 3 3 2 2" xfId="23727"/>
    <cellStyle name="Normal 6 3 2 3 3 2 3" xfId="23728"/>
    <cellStyle name="Normal 6 3 2 3 3 2 4" xfId="23729"/>
    <cellStyle name="Normal 6 3 2 3 3 3" xfId="23730"/>
    <cellStyle name="Normal 6 3 2 3 3 4" xfId="23731"/>
    <cellStyle name="Normal 6 3 2 3 3 5" xfId="23732"/>
    <cellStyle name="Normal 6 3 2 3 3 6" xfId="34059"/>
    <cellStyle name="Normal 6 3 2 3 4" xfId="1594"/>
    <cellStyle name="Normal 6 3 2 3 4 2" xfId="6138"/>
    <cellStyle name="Normal 6 3 2 3 4 2 2" xfId="23733"/>
    <cellStyle name="Normal 6 3 2 3 4 2 3" xfId="23734"/>
    <cellStyle name="Normal 6 3 2 3 4 3" xfId="23735"/>
    <cellStyle name="Normal 6 3 2 3 4 4" xfId="23736"/>
    <cellStyle name="Normal 6 3 2 3 4 5" xfId="23737"/>
    <cellStyle name="Normal 6 3 2 3 5" xfId="6139"/>
    <cellStyle name="Normal 6 3 2 3 5 2" xfId="23738"/>
    <cellStyle name="Normal 6 3 2 3 5 3" xfId="23739"/>
    <cellStyle name="Normal 6 3 2 3 6" xfId="23740"/>
    <cellStyle name="Normal 6 3 2 3 7" xfId="23741"/>
    <cellStyle name="Normal 6 3 2 3 8" xfId="23742"/>
    <cellStyle name="Normal 6 3 2 3 9" xfId="32911"/>
    <cellStyle name="Normal 6 3 2 4" xfId="477"/>
    <cellStyle name="Normal 6 3 2 4 2" xfId="1139"/>
    <cellStyle name="Normal 6 3 2 4 2 2" xfId="3474"/>
    <cellStyle name="Normal 6 3 2 4 2 2 2" xfId="6140"/>
    <cellStyle name="Normal 6 3 2 4 2 2 2 2" xfId="23743"/>
    <cellStyle name="Normal 6 3 2 4 2 2 2 3" xfId="23744"/>
    <cellStyle name="Normal 6 3 2 4 2 2 3" xfId="23745"/>
    <cellStyle name="Normal 6 3 2 4 2 2 4" xfId="23746"/>
    <cellStyle name="Normal 6 3 2 4 2 2 5" xfId="23747"/>
    <cellStyle name="Normal 6 3 2 4 2 2 6" xfId="34062"/>
    <cellStyle name="Normal 6 3 2 4 2 3" xfId="2230"/>
    <cellStyle name="Normal 6 3 2 4 2 3 2" xfId="6141"/>
    <cellStyle name="Normal 6 3 2 4 2 3 2 2" xfId="23748"/>
    <cellStyle name="Normal 6 3 2 4 2 3 2 3" xfId="23749"/>
    <cellStyle name="Normal 6 3 2 4 2 3 3" xfId="23750"/>
    <cellStyle name="Normal 6 3 2 4 2 3 4" xfId="23751"/>
    <cellStyle name="Normal 6 3 2 4 2 3 5" xfId="23752"/>
    <cellStyle name="Normal 6 3 2 4 2 4" xfId="6142"/>
    <cellStyle name="Normal 6 3 2 4 2 4 2" xfId="23753"/>
    <cellStyle name="Normal 6 3 2 4 2 4 3" xfId="23754"/>
    <cellStyle name="Normal 6 3 2 4 2 5" xfId="23755"/>
    <cellStyle name="Normal 6 3 2 4 2 6" xfId="23756"/>
    <cellStyle name="Normal 6 3 2 4 2 7" xfId="23757"/>
    <cellStyle name="Normal 6 3 2 4 2 8" xfId="33327"/>
    <cellStyle name="Normal 6 3 2 4 3" xfId="2926"/>
    <cellStyle name="Normal 6 3 2 4 3 2" xfId="6143"/>
    <cellStyle name="Normal 6 3 2 4 3 2 2" xfId="23758"/>
    <cellStyle name="Normal 6 3 2 4 3 2 3" xfId="23759"/>
    <cellStyle name="Normal 6 3 2 4 3 2 4" xfId="23760"/>
    <cellStyle name="Normal 6 3 2 4 3 3" xfId="23761"/>
    <cellStyle name="Normal 6 3 2 4 3 4" xfId="23762"/>
    <cellStyle name="Normal 6 3 2 4 3 5" xfId="23763"/>
    <cellStyle name="Normal 6 3 2 4 3 6" xfId="34061"/>
    <cellStyle name="Normal 6 3 2 4 4" xfId="1782"/>
    <cellStyle name="Normal 6 3 2 4 4 2" xfId="6144"/>
    <cellStyle name="Normal 6 3 2 4 4 2 2" xfId="23764"/>
    <cellStyle name="Normal 6 3 2 4 4 2 3" xfId="23765"/>
    <cellStyle name="Normal 6 3 2 4 4 3" xfId="23766"/>
    <cellStyle name="Normal 6 3 2 4 4 4" xfId="23767"/>
    <cellStyle name="Normal 6 3 2 4 4 5" xfId="23768"/>
    <cellStyle name="Normal 6 3 2 4 5" xfId="6145"/>
    <cellStyle name="Normal 6 3 2 4 5 2" xfId="23769"/>
    <cellStyle name="Normal 6 3 2 4 5 3" xfId="23770"/>
    <cellStyle name="Normal 6 3 2 4 6" xfId="23771"/>
    <cellStyle name="Normal 6 3 2 4 7" xfId="23772"/>
    <cellStyle name="Normal 6 3 2 4 8" xfId="23773"/>
    <cellStyle name="Normal 6 3 2 4 9" xfId="32743"/>
    <cellStyle name="Normal 6 3 2 5" xfId="1140"/>
    <cellStyle name="Normal 6 3 2 5 2" xfId="3108"/>
    <cellStyle name="Normal 6 3 2 5 2 2" xfId="6146"/>
    <cellStyle name="Normal 6 3 2 5 2 2 2" xfId="23774"/>
    <cellStyle name="Normal 6 3 2 5 2 2 3" xfId="23775"/>
    <cellStyle name="Normal 6 3 2 5 2 3" xfId="23776"/>
    <cellStyle name="Normal 6 3 2 5 2 4" xfId="23777"/>
    <cellStyle name="Normal 6 3 2 5 2 5" xfId="23778"/>
    <cellStyle name="Normal 6 3 2 5 2 6" xfId="34063"/>
    <cellStyle name="Normal 6 3 2 5 3" xfId="1944"/>
    <cellStyle name="Normal 6 3 2 5 3 2" xfId="6147"/>
    <cellStyle name="Normal 6 3 2 5 3 2 2" xfId="23779"/>
    <cellStyle name="Normal 6 3 2 5 3 2 3" xfId="23780"/>
    <cellStyle name="Normal 6 3 2 5 3 3" xfId="23781"/>
    <cellStyle name="Normal 6 3 2 5 3 4" xfId="23782"/>
    <cellStyle name="Normal 6 3 2 5 3 5" xfId="23783"/>
    <cellStyle name="Normal 6 3 2 5 4" xfId="6148"/>
    <cellStyle name="Normal 6 3 2 5 4 2" xfId="23784"/>
    <cellStyle name="Normal 6 3 2 5 4 3" xfId="23785"/>
    <cellStyle name="Normal 6 3 2 5 5" xfId="23786"/>
    <cellStyle name="Normal 6 3 2 5 6" xfId="23787"/>
    <cellStyle name="Normal 6 3 2 5 7" xfId="23788"/>
    <cellStyle name="Normal 6 3 2 5 8" xfId="33323"/>
    <cellStyle name="Normal 6 3 2 6" xfId="2561"/>
    <cellStyle name="Normal 6 3 2 6 2" xfId="6149"/>
    <cellStyle name="Normal 6 3 2 6 2 2" xfId="23789"/>
    <cellStyle name="Normal 6 3 2 6 2 3" xfId="23790"/>
    <cellStyle name="Normal 6 3 2 6 2 4" xfId="23791"/>
    <cellStyle name="Normal 6 3 2 6 3" xfId="23792"/>
    <cellStyle name="Normal 6 3 2 6 4" xfId="23793"/>
    <cellStyle name="Normal 6 3 2 6 5" xfId="23794"/>
    <cellStyle name="Normal 6 3 2 6 6" xfId="34054"/>
    <cellStyle name="Normal 6 3 2 7" xfId="1416"/>
    <cellStyle name="Normal 6 3 2 7 2" xfId="6150"/>
    <cellStyle name="Normal 6 3 2 7 2 2" xfId="23795"/>
    <cellStyle name="Normal 6 3 2 7 2 3" xfId="23796"/>
    <cellStyle name="Normal 6 3 2 7 3" xfId="23797"/>
    <cellStyle name="Normal 6 3 2 7 4" xfId="23798"/>
    <cellStyle name="Normal 6 3 2 7 5" xfId="23799"/>
    <cellStyle name="Normal 6 3 2 8" xfId="6151"/>
    <cellStyle name="Normal 6 3 2 8 2" xfId="23800"/>
    <cellStyle name="Normal 6 3 2 8 3" xfId="23801"/>
    <cellStyle name="Normal 6 3 2 9" xfId="23802"/>
    <cellStyle name="Normal 6 3 3" xfId="478"/>
    <cellStyle name="Normal 6 3 3 10" xfId="32605"/>
    <cellStyle name="Normal 6 3 3 2" xfId="479"/>
    <cellStyle name="Normal 6 3 3 2 2" xfId="1141"/>
    <cellStyle name="Normal 6 3 3 2 2 2" xfId="3475"/>
    <cellStyle name="Normal 6 3 3 2 2 2 2" xfId="6152"/>
    <cellStyle name="Normal 6 3 3 2 2 2 2 2" xfId="23803"/>
    <cellStyle name="Normal 6 3 3 2 2 2 2 3" xfId="23804"/>
    <cellStyle name="Normal 6 3 3 2 2 2 3" xfId="23805"/>
    <cellStyle name="Normal 6 3 3 2 2 2 4" xfId="23806"/>
    <cellStyle name="Normal 6 3 3 2 2 2 5" xfId="23807"/>
    <cellStyle name="Normal 6 3 3 2 2 2 6" xfId="34066"/>
    <cellStyle name="Normal 6 3 3 2 2 3" xfId="2231"/>
    <cellStyle name="Normal 6 3 3 2 2 3 2" xfId="6153"/>
    <cellStyle name="Normal 6 3 3 2 2 3 2 2" xfId="23808"/>
    <cellStyle name="Normal 6 3 3 2 2 3 2 3" xfId="23809"/>
    <cellStyle name="Normal 6 3 3 2 2 3 3" xfId="23810"/>
    <cellStyle name="Normal 6 3 3 2 2 3 4" xfId="23811"/>
    <cellStyle name="Normal 6 3 3 2 2 3 5" xfId="23812"/>
    <cellStyle name="Normal 6 3 3 2 2 4" xfId="6154"/>
    <cellStyle name="Normal 6 3 3 2 2 4 2" xfId="23813"/>
    <cellStyle name="Normal 6 3 3 2 2 4 3" xfId="23814"/>
    <cellStyle name="Normal 6 3 3 2 2 5" xfId="23815"/>
    <cellStyle name="Normal 6 3 3 2 2 6" xfId="23816"/>
    <cellStyle name="Normal 6 3 3 2 2 7" xfId="23817"/>
    <cellStyle name="Normal 6 3 3 2 2 8" xfId="33329"/>
    <cellStyle name="Normal 6 3 3 2 3" xfId="2927"/>
    <cellStyle name="Normal 6 3 3 2 3 2" xfId="6155"/>
    <cellStyle name="Normal 6 3 3 2 3 2 2" xfId="23818"/>
    <cellStyle name="Normal 6 3 3 2 3 2 3" xfId="23819"/>
    <cellStyle name="Normal 6 3 3 2 3 2 4" xfId="23820"/>
    <cellStyle name="Normal 6 3 3 2 3 3" xfId="23821"/>
    <cellStyle name="Normal 6 3 3 2 3 4" xfId="23822"/>
    <cellStyle name="Normal 6 3 3 2 3 5" xfId="23823"/>
    <cellStyle name="Normal 6 3 3 2 3 6" xfId="34065"/>
    <cellStyle name="Normal 6 3 3 2 4" xfId="1783"/>
    <cellStyle name="Normal 6 3 3 2 4 2" xfId="6156"/>
    <cellStyle name="Normal 6 3 3 2 4 2 2" xfId="23824"/>
    <cellStyle name="Normal 6 3 3 2 4 2 3" xfId="23825"/>
    <cellStyle name="Normal 6 3 3 2 4 3" xfId="23826"/>
    <cellStyle name="Normal 6 3 3 2 4 4" xfId="23827"/>
    <cellStyle name="Normal 6 3 3 2 4 5" xfId="23828"/>
    <cellStyle name="Normal 6 3 3 2 5" xfId="6157"/>
    <cellStyle name="Normal 6 3 3 2 5 2" xfId="23829"/>
    <cellStyle name="Normal 6 3 3 2 5 3" xfId="23830"/>
    <cellStyle name="Normal 6 3 3 2 6" xfId="23831"/>
    <cellStyle name="Normal 6 3 3 2 7" xfId="23832"/>
    <cellStyle name="Normal 6 3 3 2 8" xfId="23833"/>
    <cellStyle name="Normal 6 3 3 2 9" xfId="32839"/>
    <cellStyle name="Normal 6 3 3 3" xfId="1142"/>
    <cellStyle name="Normal 6 3 3 3 2" xfId="3214"/>
    <cellStyle name="Normal 6 3 3 3 2 2" xfId="6158"/>
    <cellStyle name="Normal 6 3 3 3 2 2 2" xfId="23834"/>
    <cellStyle name="Normal 6 3 3 3 2 2 3" xfId="23835"/>
    <cellStyle name="Normal 6 3 3 3 2 3" xfId="23836"/>
    <cellStyle name="Normal 6 3 3 3 2 4" xfId="23837"/>
    <cellStyle name="Normal 6 3 3 3 2 5" xfId="23838"/>
    <cellStyle name="Normal 6 3 3 3 2 6" xfId="34067"/>
    <cellStyle name="Normal 6 3 3 3 3" xfId="2028"/>
    <cellStyle name="Normal 6 3 3 3 3 2" xfId="6159"/>
    <cellStyle name="Normal 6 3 3 3 3 2 2" xfId="23839"/>
    <cellStyle name="Normal 6 3 3 3 3 2 3" xfId="23840"/>
    <cellStyle name="Normal 6 3 3 3 3 3" xfId="23841"/>
    <cellStyle name="Normal 6 3 3 3 3 4" xfId="23842"/>
    <cellStyle name="Normal 6 3 3 3 3 5" xfId="23843"/>
    <cellStyle name="Normal 6 3 3 3 4" xfId="6160"/>
    <cellStyle name="Normal 6 3 3 3 4 2" xfId="23844"/>
    <cellStyle name="Normal 6 3 3 3 4 3" xfId="23845"/>
    <cellStyle name="Normal 6 3 3 3 5" xfId="23846"/>
    <cellStyle name="Normal 6 3 3 3 6" xfId="23847"/>
    <cellStyle name="Normal 6 3 3 3 7" xfId="23848"/>
    <cellStyle name="Normal 6 3 3 3 8" xfId="33328"/>
    <cellStyle name="Normal 6 3 3 4" xfId="2667"/>
    <cellStyle name="Normal 6 3 3 4 2" xfId="6161"/>
    <cellStyle name="Normal 6 3 3 4 2 2" xfId="23849"/>
    <cellStyle name="Normal 6 3 3 4 2 3" xfId="23850"/>
    <cellStyle name="Normal 6 3 3 4 2 4" xfId="23851"/>
    <cellStyle name="Normal 6 3 3 4 3" xfId="23852"/>
    <cellStyle name="Normal 6 3 3 4 4" xfId="23853"/>
    <cellStyle name="Normal 6 3 3 4 5" xfId="23854"/>
    <cellStyle name="Normal 6 3 3 4 6" xfId="34064"/>
    <cellStyle name="Normal 6 3 3 5" xfId="1522"/>
    <cellStyle name="Normal 6 3 3 5 2" xfId="6162"/>
    <cellStyle name="Normal 6 3 3 5 2 2" xfId="23855"/>
    <cellStyle name="Normal 6 3 3 5 2 3" xfId="23856"/>
    <cellStyle name="Normal 6 3 3 5 3" xfId="23857"/>
    <cellStyle name="Normal 6 3 3 5 4" xfId="23858"/>
    <cellStyle name="Normal 6 3 3 5 5" xfId="23859"/>
    <cellStyle name="Normal 6 3 3 6" xfId="6163"/>
    <cellStyle name="Normal 6 3 3 6 2" xfId="23860"/>
    <cellStyle name="Normal 6 3 3 6 3" xfId="23861"/>
    <cellStyle name="Normal 6 3 3 7" xfId="23862"/>
    <cellStyle name="Normal 6 3 3 8" xfId="23863"/>
    <cellStyle name="Normal 6 3 3 9" xfId="23864"/>
    <cellStyle name="Normal 6 3 4" xfId="480"/>
    <cellStyle name="Normal 6 3 4 2" xfId="1143"/>
    <cellStyle name="Normal 6 3 4 2 2" xfId="3285"/>
    <cellStyle name="Normal 6 3 4 2 2 2" xfId="6164"/>
    <cellStyle name="Normal 6 3 4 2 2 2 2" xfId="23865"/>
    <cellStyle name="Normal 6 3 4 2 2 2 3" xfId="23866"/>
    <cellStyle name="Normal 6 3 4 2 2 3" xfId="23867"/>
    <cellStyle name="Normal 6 3 4 2 2 4" xfId="23868"/>
    <cellStyle name="Normal 6 3 4 2 2 5" xfId="23869"/>
    <cellStyle name="Normal 6 3 4 2 2 6" xfId="34069"/>
    <cellStyle name="Normal 6 3 4 2 3" xfId="2089"/>
    <cellStyle name="Normal 6 3 4 2 3 2" xfId="6165"/>
    <cellStyle name="Normal 6 3 4 2 3 2 2" xfId="23870"/>
    <cellStyle name="Normal 6 3 4 2 3 2 3" xfId="23871"/>
    <cellStyle name="Normal 6 3 4 2 3 3" xfId="23872"/>
    <cellStyle name="Normal 6 3 4 2 3 4" xfId="23873"/>
    <cellStyle name="Normal 6 3 4 2 3 5" xfId="23874"/>
    <cellStyle name="Normal 6 3 4 2 4" xfId="6166"/>
    <cellStyle name="Normal 6 3 4 2 4 2" xfId="23875"/>
    <cellStyle name="Normal 6 3 4 2 4 3" xfId="23876"/>
    <cellStyle name="Normal 6 3 4 2 5" xfId="23877"/>
    <cellStyle name="Normal 6 3 4 2 6" xfId="23878"/>
    <cellStyle name="Normal 6 3 4 2 7" xfId="23879"/>
    <cellStyle name="Normal 6 3 4 2 8" xfId="33330"/>
    <cellStyle name="Normal 6 3 4 3" xfId="2738"/>
    <cellStyle name="Normal 6 3 4 3 2" xfId="6167"/>
    <cellStyle name="Normal 6 3 4 3 2 2" xfId="23880"/>
    <cellStyle name="Normal 6 3 4 3 2 3" xfId="23881"/>
    <cellStyle name="Normal 6 3 4 3 2 4" xfId="23882"/>
    <cellStyle name="Normal 6 3 4 3 3" xfId="23883"/>
    <cellStyle name="Normal 6 3 4 3 4" xfId="23884"/>
    <cellStyle name="Normal 6 3 4 3 5" xfId="23885"/>
    <cellStyle name="Normal 6 3 4 3 6" xfId="34068"/>
    <cellStyle name="Normal 6 3 4 4" xfId="1593"/>
    <cellStyle name="Normal 6 3 4 4 2" xfId="6168"/>
    <cellStyle name="Normal 6 3 4 4 2 2" xfId="23886"/>
    <cellStyle name="Normal 6 3 4 4 2 3" xfId="23887"/>
    <cellStyle name="Normal 6 3 4 4 3" xfId="23888"/>
    <cellStyle name="Normal 6 3 4 4 4" xfId="23889"/>
    <cellStyle name="Normal 6 3 4 4 5" xfId="23890"/>
    <cellStyle name="Normal 6 3 4 5" xfId="6169"/>
    <cellStyle name="Normal 6 3 4 5 2" xfId="23891"/>
    <cellStyle name="Normal 6 3 4 5 3" xfId="23892"/>
    <cellStyle name="Normal 6 3 4 6" xfId="23893"/>
    <cellStyle name="Normal 6 3 4 7" xfId="23894"/>
    <cellStyle name="Normal 6 3 4 8" xfId="23895"/>
    <cellStyle name="Normal 6 3 4 9" xfId="32910"/>
    <cellStyle name="Normal 6 3 5" xfId="481"/>
    <cellStyle name="Normal 6 3 5 2" xfId="1144"/>
    <cellStyle name="Normal 6 3 5 2 2" xfId="3476"/>
    <cellStyle name="Normal 6 3 5 2 2 2" xfId="6170"/>
    <cellStyle name="Normal 6 3 5 2 2 2 2" xfId="23896"/>
    <cellStyle name="Normal 6 3 5 2 2 2 3" xfId="23897"/>
    <cellStyle name="Normal 6 3 5 2 2 3" xfId="23898"/>
    <cellStyle name="Normal 6 3 5 2 2 4" xfId="23899"/>
    <cellStyle name="Normal 6 3 5 2 2 5" xfId="23900"/>
    <cellStyle name="Normal 6 3 5 2 2 6" xfId="34071"/>
    <cellStyle name="Normal 6 3 5 2 3" xfId="2232"/>
    <cellStyle name="Normal 6 3 5 2 3 2" xfId="6171"/>
    <cellStyle name="Normal 6 3 5 2 3 2 2" xfId="23901"/>
    <cellStyle name="Normal 6 3 5 2 3 2 3" xfId="23902"/>
    <cellStyle name="Normal 6 3 5 2 3 3" xfId="23903"/>
    <cellStyle name="Normal 6 3 5 2 3 4" xfId="23904"/>
    <cellStyle name="Normal 6 3 5 2 3 5" xfId="23905"/>
    <cellStyle name="Normal 6 3 5 2 4" xfId="6172"/>
    <cellStyle name="Normal 6 3 5 2 4 2" xfId="23906"/>
    <cellStyle name="Normal 6 3 5 2 4 3" xfId="23907"/>
    <cellStyle name="Normal 6 3 5 2 5" xfId="23908"/>
    <cellStyle name="Normal 6 3 5 2 6" xfId="23909"/>
    <cellStyle name="Normal 6 3 5 2 7" xfId="23910"/>
    <cellStyle name="Normal 6 3 5 2 8" xfId="33331"/>
    <cellStyle name="Normal 6 3 5 3" xfId="2928"/>
    <cellStyle name="Normal 6 3 5 3 2" xfId="6173"/>
    <cellStyle name="Normal 6 3 5 3 2 2" xfId="23911"/>
    <cellStyle name="Normal 6 3 5 3 2 3" xfId="23912"/>
    <cellStyle name="Normal 6 3 5 3 2 4" xfId="23913"/>
    <cellStyle name="Normal 6 3 5 3 3" xfId="23914"/>
    <cellStyle name="Normal 6 3 5 3 4" xfId="23915"/>
    <cellStyle name="Normal 6 3 5 3 5" xfId="23916"/>
    <cellStyle name="Normal 6 3 5 3 6" xfId="34070"/>
    <cellStyle name="Normal 6 3 5 4" xfId="1784"/>
    <cellStyle name="Normal 6 3 5 4 2" xfId="6174"/>
    <cellStyle name="Normal 6 3 5 4 2 2" xfId="23917"/>
    <cellStyle name="Normal 6 3 5 4 2 3" xfId="23918"/>
    <cellStyle name="Normal 6 3 5 4 3" xfId="23919"/>
    <cellStyle name="Normal 6 3 5 4 4" xfId="23920"/>
    <cellStyle name="Normal 6 3 5 4 5" xfId="23921"/>
    <cellStyle name="Normal 6 3 5 5" xfId="6175"/>
    <cellStyle name="Normal 6 3 5 5 2" xfId="23922"/>
    <cellStyle name="Normal 6 3 5 5 3" xfId="23923"/>
    <cellStyle name="Normal 6 3 5 6" xfId="23924"/>
    <cellStyle name="Normal 6 3 5 7" xfId="23925"/>
    <cellStyle name="Normal 6 3 5 8" xfId="23926"/>
    <cellStyle name="Normal 6 3 5 9" xfId="32695"/>
    <cellStyle name="Normal 6 3 6" xfId="1145"/>
    <cellStyle name="Normal 6 3 6 2" xfId="3045"/>
    <cellStyle name="Normal 6 3 6 2 2" xfId="6176"/>
    <cellStyle name="Normal 6 3 6 2 2 2" xfId="23927"/>
    <cellStyle name="Normal 6 3 6 2 2 3" xfId="23928"/>
    <cellStyle name="Normal 6 3 6 2 3" xfId="23929"/>
    <cellStyle name="Normal 6 3 6 2 4" xfId="23930"/>
    <cellStyle name="Normal 6 3 6 2 5" xfId="23931"/>
    <cellStyle name="Normal 6 3 6 2 6" xfId="34072"/>
    <cellStyle name="Normal 6 3 6 3" xfId="1896"/>
    <cellStyle name="Normal 6 3 6 3 2" xfId="6177"/>
    <cellStyle name="Normal 6 3 6 3 2 2" xfId="23932"/>
    <cellStyle name="Normal 6 3 6 3 2 3" xfId="23933"/>
    <cellStyle name="Normal 6 3 6 3 3" xfId="23934"/>
    <cellStyle name="Normal 6 3 6 3 4" xfId="23935"/>
    <cellStyle name="Normal 6 3 6 3 5" xfId="23936"/>
    <cellStyle name="Normal 6 3 6 4" xfId="6178"/>
    <cellStyle name="Normal 6 3 6 4 2" xfId="23937"/>
    <cellStyle name="Normal 6 3 6 4 3" xfId="23938"/>
    <cellStyle name="Normal 6 3 6 5" xfId="23939"/>
    <cellStyle name="Normal 6 3 6 6" xfId="23940"/>
    <cellStyle name="Normal 6 3 6 7" xfId="23941"/>
    <cellStyle name="Normal 6 3 6 8" xfId="33322"/>
    <cellStyle name="Normal 6 3 7" xfId="2498"/>
    <cellStyle name="Normal 6 3 7 2" xfId="6179"/>
    <cellStyle name="Normal 6 3 7 2 2" xfId="23942"/>
    <cellStyle name="Normal 6 3 7 2 3" xfId="23943"/>
    <cellStyle name="Normal 6 3 7 2 4" xfId="23944"/>
    <cellStyle name="Normal 6 3 7 3" xfId="23945"/>
    <cellStyle name="Normal 6 3 7 4" xfId="23946"/>
    <cellStyle name="Normal 6 3 7 5" xfId="23947"/>
    <cellStyle name="Normal 6 3 7 6" xfId="34053"/>
    <cellStyle name="Normal 6 3 8" xfId="1353"/>
    <cellStyle name="Normal 6 3 8 2" xfId="6180"/>
    <cellStyle name="Normal 6 3 8 2 2" xfId="23948"/>
    <cellStyle name="Normal 6 3 8 2 3" xfId="23949"/>
    <cellStyle name="Normal 6 3 8 3" xfId="23950"/>
    <cellStyle name="Normal 6 3 8 4" xfId="23951"/>
    <cellStyle name="Normal 6 3 8 5" xfId="23952"/>
    <cellStyle name="Normal 6 3 9" xfId="6181"/>
    <cellStyle name="Normal 6 3 9 2" xfId="23953"/>
    <cellStyle name="Normal 6 3 9 3" xfId="23954"/>
    <cellStyle name="Normal 6 4" xfId="482"/>
    <cellStyle name="Normal 6 4 10" xfId="23955"/>
    <cellStyle name="Normal 6 4 11" xfId="23956"/>
    <cellStyle name="Normal 6 4 12" xfId="32606"/>
    <cellStyle name="Normal 6 4 2" xfId="483"/>
    <cellStyle name="Normal 6 4 2 10" xfId="32607"/>
    <cellStyle name="Normal 6 4 2 2" xfId="484"/>
    <cellStyle name="Normal 6 4 2 2 2" xfId="1146"/>
    <cellStyle name="Normal 6 4 2 2 2 2" xfId="3477"/>
    <cellStyle name="Normal 6 4 2 2 2 2 2" xfId="6182"/>
    <cellStyle name="Normal 6 4 2 2 2 2 2 2" xfId="23957"/>
    <cellStyle name="Normal 6 4 2 2 2 2 2 3" xfId="23958"/>
    <cellStyle name="Normal 6 4 2 2 2 2 3" xfId="23959"/>
    <cellStyle name="Normal 6 4 2 2 2 2 4" xfId="23960"/>
    <cellStyle name="Normal 6 4 2 2 2 2 5" xfId="23961"/>
    <cellStyle name="Normal 6 4 2 2 2 2 6" xfId="34076"/>
    <cellStyle name="Normal 6 4 2 2 2 3" xfId="2233"/>
    <cellStyle name="Normal 6 4 2 2 2 3 2" xfId="6183"/>
    <cellStyle name="Normal 6 4 2 2 2 3 2 2" xfId="23962"/>
    <cellStyle name="Normal 6 4 2 2 2 3 2 3" xfId="23963"/>
    <cellStyle name="Normal 6 4 2 2 2 3 3" xfId="23964"/>
    <cellStyle name="Normal 6 4 2 2 2 3 4" xfId="23965"/>
    <cellStyle name="Normal 6 4 2 2 2 3 5" xfId="23966"/>
    <cellStyle name="Normal 6 4 2 2 2 4" xfId="6184"/>
    <cellStyle name="Normal 6 4 2 2 2 4 2" xfId="23967"/>
    <cellStyle name="Normal 6 4 2 2 2 4 3" xfId="23968"/>
    <cellStyle name="Normal 6 4 2 2 2 5" xfId="23969"/>
    <cellStyle name="Normal 6 4 2 2 2 6" xfId="23970"/>
    <cellStyle name="Normal 6 4 2 2 2 7" xfId="23971"/>
    <cellStyle name="Normal 6 4 2 2 2 8" xfId="33334"/>
    <cellStyle name="Normal 6 4 2 2 3" xfId="2929"/>
    <cellStyle name="Normal 6 4 2 2 3 2" xfId="6185"/>
    <cellStyle name="Normal 6 4 2 2 3 2 2" xfId="23972"/>
    <cellStyle name="Normal 6 4 2 2 3 2 3" xfId="23973"/>
    <cellStyle name="Normal 6 4 2 2 3 2 4" xfId="23974"/>
    <cellStyle name="Normal 6 4 2 2 3 3" xfId="23975"/>
    <cellStyle name="Normal 6 4 2 2 3 4" xfId="23976"/>
    <cellStyle name="Normal 6 4 2 2 3 5" xfId="23977"/>
    <cellStyle name="Normal 6 4 2 2 3 6" xfId="34075"/>
    <cellStyle name="Normal 6 4 2 2 4" xfId="1785"/>
    <cellStyle name="Normal 6 4 2 2 4 2" xfId="6186"/>
    <cellStyle name="Normal 6 4 2 2 4 2 2" xfId="23978"/>
    <cellStyle name="Normal 6 4 2 2 4 2 3" xfId="23979"/>
    <cellStyle name="Normal 6 4 2 2 4 3" xfId="23980"/>
    <cellStyle name="Normal 6 4 2 2 4 4" xfId="23981"/>
    <cellStyle name="Normal 6 4 2 2 4 5" xfId="23982"/>
    <cellStyle name="Normal 6 4 2 2 5" xfId="6187"/>
    <cellStyle name="Normal 6 4 2 2 5 2" xfId="23983"/>
    <cellStyle name="Normal 6 4 2 2 5 3" xfId="23984"/>
    <cellStyle name="Normal 6 4 2 2 6" xfId="23985"/>
    <cellStyle name="Normal 6 4 2 2 7" xfId="23986"/>
    <cellStyle name="Normal 6 4 2 2 8" xfId="23987"/>
    <cellStyle name="Normal 6 4 2 2 9" xfId="32840"/>
    <cellStyle name="Normal 6 4 2 3" xfId="1147"/>
    <cellStyle name="Normal 6 4 2 3 2" xfId="3215"/>
    <cellStyle name="Normal 6 4 2 3 2 2" xfId="6188"/>
    <cellStyle name="Normal 6 4 2 3 2 2 2" xfId="23988"/>
    <cellStyle name="Normal 6 4 2 3 2 2 3" xfId="23989"/>
    <cellStyle name="Normal 6 4 2 3 2 3" xfId="23990"/>
    <cellStyle name="Normal 6 4 2 3 2 4" xfId="23991"/>
    <cellStyle name="Normal 6 4 2 3 2 5" xfId="23992"/>
    <cellStyle name="Normal 6 4 2 3 2 6" xfId="34077"/>
    <cellStyle name="Normal 6 4 2 3 3" xfId="2029"/>
    <cellStyle name="Normal 6 4 2 3 3 2" xfId="6189"/>
    <cellStyle name="Normal 6 4 2 3 3 2 2" xfId="23993"/>
    <cellStyle name="Normal 6 4 2 3 3 2 3" xfId="23994"/>
    <cellStyle name="Normal 6 4 2 3 3 3" xfId="23995"/>
    <cellStyle name="Normal 6 4 2 3 3 4" xfId="23996"/>
    <cellStyle name="Normal 6 4 2 3 3 5" xfId="23997"/>
    <cellStyle name="Normal 6 4 2 3 4" xfId="6190"/>
    <cellStyle name="Normal 6 4 2 3 4 2" xfId="23998"/>
    <cellStyle name="Normal 6 4 2 3 4 3" xfId="23999"/>
    <cellStyle name="Normal 6 4 2 3 5" xfId="24000"/>
    <cellStyle name="Normal 6 4 2 3 6" xfId="24001"/>
    <cellStyle name="Normal 6 4 2 3 7" xfId="24002"/>
    <cellStyle name="Normal 6 4 2 3 8" xfId="33333"/>
    <cellStyle name="Normal 6 4 2 4" xfId="2668"/>
    <cellStyle name="Normal 6 4 2 4 2" xfId="6191"/>
    <cellStyle name="Normal 6 4 2 4 2 2" xfId="24003"/>
    <cellStyle name="Normal 6 4 2 4 2 3" xfId="24004"/>
    <cellStyle name="Normal 6 4 2 4 2 4" xfId="24005"/>
    <cellStyle name="Normal 6 4 2 4 3" xfId="24006"/>
    <cellStyle name="Normal 6 4 2 4 4" xfId="24007"/>
    <cellStyle name="Normal 6 4 2 4 5" xfId="24008"/>
    <cellStyle name="Normal 6 4 2 4 6" xfId="34074"/>
    <cellStyle name="Normal 6 4 2 5" xfId="1523"/>
    <cellStyle name="Normal 6 4 2 5 2" xfId="6192"/>
    <cellStyle name="Normal 6 4 2 5 2 2" xfId="24009"/>
    <cellStyle name="Normal 6 4 2 5 2 3" xfId="24010"/>
    <cellStyle name="Normal 6 4 2 5 3" xfId="24011"/>
    <cellStyle name="Normal 6 4 2 5 4" xfId="24012"/>
    <cellStyle name="Normal 6 4 2 5 5" xfId="24013"/>
    <cellStyle name="Normal 6 4 2 6" xfId="6193"/>
    <cellStyle name="Normal 6 4 2 6 2" xfId="24014"/>
    <cellStyle name="Normal 6 4 2 6 3" xfId="24015"/>
    <cellStyle name="Normal 6 4 2 7" xfId="24016"/>
    <cellStyle name="Normal 6 4 2 8" xfId="24017"/>
    <cellStyle name="Normal 6 4 2 9" xfId="24018"/>
    <cellStyle name="Normal 6 4 3" xfId="485"/>
    <cellStyle name="Normal 6 4 3 2" xfId="1148"/>
    <cellStyle name="Normal 6 4 3 2 2" xfId="3287"/>
    <cellStyle name="Normal 6 4 3 2 2 2" xfId="6194"/>
    <cellStyle name="Normal 6 4 3 2 2 2 2" xfId="24019"/>
    <cellStyle name="Normal 6 4 3 2 2 2 3" xfId="24020"/>
    <cellStyle name="Normal 6 4 3 2 2 3" xfId="24021"/>
    <cellStyle name="Normal 6 4 3 2 2 4" xfId="24022"/>
    <cellStyle name="Normal 6 4 3 2 2 5" xfId="24023"/>
    <cellStyle name="Normal 6 4 3 2 2 6" xfId="34079"/>
    <cellStyle name="Normal 6 4 3 2 3" xfId="2091"/>
    <cellStyle name="Normal 6 4 3 2 3 2" xfId="6195"/>
    <cellStyle name="Normal 6 4 3 2 3 2 2" xfId="24024"/>
    <cellStyle name="Normal 6 4 3 2 3 2 3" xfId="24025"/>
    <cellStyle name="Normal 6 4 3 2 3 3" xfId="24026"/>
    <cellStyle name="Normal 6 4 3 2 3 4" xfId="24027"/>
    <cellStyle name="Normal 6 4 3 2 3 5" xfId="24028"/>
    <cellStyle name="Normal 6 4 3 2 4" xfId="6196"/>
    <cellStyle name="Normal 6 4 3 2 4 2" xfId="24029"/>
    <cellStyle name="Normal 6 4 3 2 4 3" xfId="24030"/>
    <cellStyle name="Normal 6 4 3 2 5" xfId="24031"/>
    <cellStyle name="Normal 6 4 3 2 6" xfId="24032"/>
    <cellStyle name="Normal 6 4 3 2 7" xfId="24033"/>
    <cellStyle name="Normal 6 4 3 2 8" xfId="33335"/>
    <cellStyle name="Normal 6 4 3 3" xfId="2740"/>
    <cellStyle name="Normal 6 4 3 3 2" xfId="6197"/>
    <cellStyle name="Normal 6 4 3 3 2 2" xfId="24034"/>
    <cellStyle name="Normal 6 4 3 3 2 3" xfId="24035"/>
    <cellStyle name="Normal 6 4 3 3 2 4" xfId="24036"/>
    <cellStyle name="Normal 6 4 3 3 3" xfId="24037"/>
    <cellStyle name="Normal 6 4 3 3 4" xfId="24038"/>
    <cellStyle name="Normal 6 4 3 3 5" xfId="24039"/>
    <cellStyle name="Normal 6 4 3 3 6" xfId="34078"/>
    <cellStyle name="Normal 6 4 3 4" xfId="1595"/>
    <cellStyle name="Normal 6 4 3 4 2" xfId="6198"/>
    <cellStyle name="Normal 6 4 3 4 2 2" xfId="24040"/>
    <cellStyle name="Normal 6 4 3 4 2 3" xfId="24041"/>
    <cellStyle name="Normal 6 4 3 4 3" xfId="24042"/>
    <cellStyle name="Normal 6 4 3 4 4" xfId="24043"/>
    <cellStyle name="Normal 6 4 3 4 5" xfId="24044"/>
    <cellStyle name="Normal 6 4 3 5" xfId="6199"/>
    <cellStyle name="Normal 6 4 3 5 2" xfId="24045"/>
    <cellStyle name="Normal 6 4 3 5 3" xfId="24046"/>
    <cellStyle name="Normal 6 4 3 6" xfId="24047"/>
    <cellStyle name="Normal 6 4 3 7" xfId="24048"/>
    <cellStyle name="Normal 6 4 3 8" xfId="24049"/>
    <cellStyle name="Normal 6 4 3 9" xfId="32912"/>
    <cellStyle name="Normal 6 4 4" xfId="486"/>
    <cellStyle name="Normal 6 4 4 2" xfId="1149"/>
    <cellStyle name="Normal 6 4 4 2 2" xfId="3478"/>
    <cellStyle name="Normal 6 4 4 2 2 2" xfId="6200"/>
    <cellStyle name="Normal 6 4 4 2 2 2 2" xfId="24050"/>
    <cellStyle name="Normal 6 4 4 2 2 2 3" xfId="24051"/>
    <cellStyle name="Normal 6 4 4 2 2 3" xfId="24052"/>
    <cellStyle name="Normal 6 4 4 2 2 4" xfId="24053"/>
    <cellStyle name="Normal 6 4 4 2 2 5" xfId="24054"/>
    <cellStyle name="Normal 6 4 4 2 2 6" xfId="34081"/>
    <cellStyle name="Normal 6 4 4 2 3" xfId="2234"/>
    <cellStyle name="Normal 6 4 4 2 3 2" xfId="6201"/>
    <cellStyle name="Normal 6 4 4 2 3 2 2" xfId="24055"/>
    <cellStyle name="Normal 6 4 4 2 3 2 3" xfId="24056"/>
    <cellStyle name="Normal 6 4 4 2 3 3" xfId="24057"/>
    <cellStyle name="Normal 6 4 4 2 3 4" xfId="24058"/>
    <cellStyle name="Normal 6 4 4 2 3 5" xfId="24059"/>
    <cellStyle name="Normal 6 4 4 2 4" xfId="6202"/>
    <cellStyle name="Normal 6 4 4 2 4 2" xfId="24060"/>
    <cellStyle name="Normal 6 4 4 2 4 3" xfId="24061"/>
    <cellStyle name="Normal 6 4 4 2 5" xfId="24062"/>
    <cellStyle name="Normal 6 4 4 2 6" xfId="24063"/>
    <cellStyle name="Normal 6 4 4 2 7" xfId="24064"/>
    <cellStyle name="Normal 6 4 4 2 8" xfId="33336"/>
    <cellStyle name="Normal 6 4 4 3" xfId="2930"/>
    <cellStyle name="Normal 6 4 4 3 2" xfId="6203"/>
    <cellStyle name="Normal 6 4 4 3 2 2" xfId="24065"/>
    <cellStyle name="Normal 6 4 4 3 2 3" xfId="24066"/>
    <cellStyle name="Normal 6 4 4 3 2 4" xfId="24067"/>
    <cellStyle name="Normal 6 4 4 3 3" xfId="24068"/>
    <cellStyle name="Normal 6 4 4 3 4" xfId="24069"/>
    <cellStyle name="Normal 6 4 4 3 5" xfId="24070"/>
    <cellStyle name="Normal 6 4 4 3 6" xfId="34080"/>
    <cellStyle name="Normal 6 4 4 4" xfId="1786"/>
    <cellStyle name="Normal 6 4 4 4 2" xfId="6204"/>
    <cellStyle name="Normal 6 4 4 4 2 2" xfId="24071"/>
    <cellStyle name="Normal 6 4 4 4 2 3" xfId="24072"/>
    <cellStyle name="Normal 6 4 4 4 3" xfId="24073"/>
    <cellStyle name="Normal 6 4 4 4 4" xfId="24074"/>
    <cellStyle name="Normal 6 4 4 4 5" xfId="24075"/>
    <cellStyle name="Normal 6 4 4 5" xfId="6205"/>
    <cellStyle name="Normal 6 4 4 5 2" xfId="24076"/>
    <cellStyle name="Normal 6 4 4 5 3" xfId="24077"/>
    <cellStyle name="Normal 6 4 4 6" xfId="24078"/>
    <cellStyle name="Normal 6 4 4 7" xfId="24079"/>
    <cellStyle name="Normal 6 4 4 8" xfId="24080"/>
    <cellStyle name="Normal 6 4 4 9" xfId="32744"/>
    <cellStyle name="Normal 6 4 5" xfId="1150"/>
    <cellStyle name="Normal 6 4 5 2" xfId="3109"/>
    <cellStyle name="Normal 6 4 5 2 2" xfId="6206"/>
    <cellStyle name="Normal 6 4 5 2 2 2" xfId="24081"/>
    <cellStyle name="Normal 6 4 5 2 2 3" xfId="24082"/>
    <cellStyle name="Normal 6 4 5 2 3" xfId="24083"/>
    <cellStyle name="Normal 6 4 5 2 4" xfId="24084"/>
    <cellStyle name="Normal 6 4 5 2 5" xfId="24085"/>
    <cellStyle name="Normal 6 4 5 2 6" xfId="34082"/>
    <cellStyle name="Normal 6 4 5 3" xfId="1945"/>
    <cellStyle name="Normal 6 4 5 3 2" xfId="6207"/>
    <cellStyle name="Normal 6 4 5 3 2 2" xfId="24086"/>
    <cellStyle name="Normal 6 4 5 3 2 3" xfId="24087"/>
    <cellStyle name="Normal 6 4 5 3 3" xfId="24088"/>
    <cellStyle name="Normal 6 4 5 3 4" xfId="24089"/>
    <cellStyle name="Normal 6 4 5 3 5" xfId="24090"/>
    <cellStyle name="Normal 6 4 5 4" xfId="6208"/>
    <cellStyle name="Normal 6 4 5 4 2" xfId="24091"/>
    <cellStyle name="Normal 6 4 5 4 3" xfId="24092"/>
    <cellStyle name="Normal 6 4 5 5" xfId="24093"/>
    <cellStyle name="Normal 6 4 5 6" xfId="24094"/>
    <cellStyle name="Normal 6 4 5 7" xfId="24095"/>
    <cellStyle name="Normal 6 4 5 8" xfId="33332"/>
    <cellStyle name="Normal 6 4 6" xfId="2562"/>
    <cellStyle name="Normal 6 4 6 2" xfId="6209"/>
    <cellStyle name="Normal 6 4 6 2 2" xfId="24096"/>
    <cellStyle name="Normal 6 4 6 2 3" xfId="24097"/>
    <cellStyle name="Normal 6 4 6 2 4" xfId="24098"/>
    <cellStyle name="Normal 6 4 6 3" xfId="24099"/>
    <cellStyle name="Normal 6 4 6 4" xfId="24100"/>
    <cellStyle name="Normal 6 4 6 5" xfId="24101"/>
    <cellStyle name="Normal 6 4 6 6" xfId="34073"/>
    <cellStyle name="Normal 6 4 7" xfId="1417"/>
    <cellStyle name="Normal 6 4 7 2" xfId="6210"/>
    <cellStyle name="Normal 6 4 7 2 2" xfId="24102"/>
    <cellStyle name="Normal 6 4 7 2 3" xfId="24103"/>
    <cellStyle name="Normal 6 4 7 3" xfId="24104"/>
    <cellStyle name="Normal 6 4 7 4" xfId="24105"/>
    <cellStyle name="Normal 6 4 7 5" xfId="24106"/>
    <cellStyle name="Normal 6 4 8" xfId="6211"/>
    <cellStyle name="Normal 6 4 8 2" xfId="24107"/>
    <cellStyle name="Normal 6 4 8 3" xfId="24108"/>
    <cellStyle name="Normal 6 4 9" xfId="24109"/>
    <cellStyle name="Normal 6 5" xfId="487"/>
    <cellStyle name="Normal 6 5 10" xfId="32608"/>
    <cellStyle name="Normal 6 5 2" xfId="488"/>
    <cellStyle name="Normal 6 5 2 2" xfId="1151"/>
    <cellStyle name="Normal 6 5 2 2 2" xfId="3479"/>
    <cellStyle name="Normal 6 5 2 2 2 2" xfId="6212"/>
    <cellStyle name="Normal 6 5 2 2 2 2 2" xfId="24110"/>
    <cellStyle name="Normal 6 5 2 2 2 2 3" xfId="24111"/>
    <cellStyle name="Normal 6 5 2 2 2 3" xfId="24112"/>
    <cellStyle name="Normal 6 5 2 2 2 4" xfId="24113"/>
    <cellStyle name="Normal 6 5 2 2 2 5" xfId="24114"/>
    <cellStyle name="Normal 6 5 2 2 2 6" xfId="34085"/>
    <cellStyle name="Normal 6 5 2 2 3" xfId="2235"/>
    <cellStyle name="Normal 6 5 2 2 3 2" xfId="6213"/>
    <cellStyle name="Normal 6 5 2 2 3 2 2" xfId="24115"/>
    <cellStyle name="Normal 6 5 2 2 3 2 3" xfId="24116"/>
    <cellStyle name="Normal 6 5 2 2 3 3" xfId="24117"/>
    <cellStyle name="Normal 6 5 2 2 3 4" xfId="24118"/>
    <cellStyle name="Normal 6 5 2 2 3 5" xfId="24119"/>
    <cellStyle name="Normal 6 5 2 2 4" xfId="6214"/>
    <cellStyle name="Normal 6 5 2 2 4 2" xfId="24120"/>
    <cellStyle name="Normal 6 5 2 2 4 3" xfId="24121"/>
    <cellStyle name="Normal 6 5 2 2 5" xfId="24122"/>
    <cellStyle name="Normal 6 5 2 2 6" xfId="24123"/>
    <cellStyle name="Normal 6 5 2 2 7" xfId="24124"/>
    <cellStyle name="Normal 6 5 2 2 8" xfId="33338"/>
    <cellStyle name="Normal 6 5 2 3" xfId="2931"/>
    <cellStyle name="Normal 6 5 2 3 2" xfId="6215"/>
    <cellStyle name="Normal 6 5 2 3 2 2" xfId="24125"/>
    <cellStyle name="Normal 6 5 2 3 2 3" xfId="24126"/>
    <cellStyle name="Normal 6 5 2 3 2 4" xfId="24127"/>
    <cellStyle name="Normal 6 5 2 3 3" xfId="24128"/>
    <cellStyle name="Normal 6 5 2 3 4" xfId="24129"/>
    <cellStyle name="Normal 6 5 2 3 5" xfId="24130"/>
    <cellStyle name="Normal 6 5 2 3 6" xfId="34084"/>
    <cellStyle name="Normal 6 5 2 4" xfId="1787"/>
    <cellStyle name="Normal 6 5 2 4 2" xfId="6216"/>
    <cellStyle name="Normal 6 5 2 4 2 2" xfId="24131"/>
    <cellStyle name="Normal 6 5 2 4 2 3" xfId="24132"/>
    <cellStyle name="Normal 6 5 2 4 3" xfId="24133"/>
    <cellStyle name="Normal 6 5 2 4 4" xfId="24134"/>
    <cellStyle name="Normal 6 5 2 4 5" xfId="24135"/>
    <cellStyle name="Normal 6 5 2 5" xfId="6217"/>
    <cellStyle name="Normal 6 5 2 5 2" xfId="24136"/>
    <cellStyle name="Normal 6 5 2 5 3" xfId="24137"/>
    <cellStyle name="Normal 6 5 2 6" xfId="24138"/>
    <cellStyle name="Normal 6 5 2 7" xfId="24139"/>
    <cellStyle name="Normal 6 5 2 8" xfId="24140"/>
    <cellStyle name="Normal 6 5 2 9" xfId="32841"/>
    <cellStyle name="Normal 6 5 3" xfId="1152"/>
    <cellStyle name="Normal 6 5 3 2" xfId="3216"/>
    <cellStyle name="Normal 6 5 3 2 2" xfId="6218"/>
    <cellStyle name="Normal 6 5 3 2 2 2" xfId="24141"/>
    <cellStyle name="Normal 6 5 3 2 2 3" xfId="24142"/>
    <cellStyle name="Normal 6 5 3 2 3" xfId="24143"/>
    <cellStyle name="Normal 6 5 3 2 4" xfId="24144"/>
    <cellStyle name="Normal 6 5 3 2 5" xfId="24145"/>
    <cellStyle name="Normal 6 5 3 2 6" xfId="34086"/>
    <cellStyle name="Normal 6 5 3 3" xfId="2030"/>
    <cellStyle name="Normal 6 5 3 3 2" xfId="6219"/>
    <cellStyle name="Normal 6 5 3 3 2 2" xfId="24146"/>
    <cellStyle name="Normal 6 5 3 3 2 3" xfId="24147"/>
    <cellStyle name="Normal 6 5 3 3 3" xfId="24148"/>
    <cellStyle name="Normal 6 5 3 3 4" xfId="24149"/>
    <cellStyle name="Normal 6 5 3 3 5" xfId="24150"/>
    <cellStyle name="Normal 6 5 3 4" xfId="6220"/>
    <cellStyle name="Normal 6 5 3 4 2" xfId="24151"/>
    <cellStyle name="Normal 6 5 3 4 3" xfId="24152"/>
    <cellStyle name="Normal 6 5 3 5" xfId="24153"/>
    <cellStyle name="Normal 6 5 3 6" xfId="24154"/>
    <cellStyle name="Normal 6 5 3 7" xfId="24155"/>
    <cellStyle name="Normal 6 5 3 8" xfId="33337"/>
    <cellStyle name="Normal 6 5 4" xfId="2669"/>
    <cellStyle name="Normal 6 5 4 2" xfId="6221"/>
    <cellStyle name="Normal 6 5 4 2 2" xfId="24156"/>
    <cellStyle name="Normal 6 5 4 2 3" xfId="24157"/>
    <cellStyle name="Normal 6 5 4 2 4" xfId="24158"/>
    <cellStyle name="Normal 6 5 4 3" xfId="24159"/>
    <cellStyle name="Normal 6 5 4 4" xfId="24160"/>
    <cellStyle name="Normal 6 5 4 5" xfId="24161"/>
    <cellStyle name="Normal 6 5 4 6" xfId="34083"/>
    <cellStyle name="Normal 6 5 5" xfId="1524"/>
    <cellStyle name="Normal 6 5 5 2" xfId="6222"/>
    <cellStyle name="Normal 6 5 5 2 2" xfId="24162"/>
    <cellStyle name="Normal 6 5 5 2 3" xfId="24163"/>
    <cellStyle name="Normal 6 5 5 3" xfId="24164"/>
    <cellStyle name="Normal 6 5 5 4" xfId="24165"/>
    <cellStyle name="Normal 6 5 5 5" xfId="24166"/>
    <cellStyle name="Normal 6 5 6" xfId="6223"/>
    <cellStyle name="Normal 6 5 6 2" xfId="24167"/>
    <cellStyle name="Normal 6 5 6 3" xfId="24168"/>
    <cellStyle name="Normal 6 5 7" xfId="24169"/>
    <cellStyle name="Normal 6 5 8" xfId="24170"/>
    <cellStyle name="Normal 6 5 9" xfId="24171"/>
    <cellStyle name="Normal 6 6" xfId="489"/>
    <cellStyle name="Normal 6 6 2" xfId="1153"/>
    <cellStyle name="Normal 6 6 2 2" xfId="3282"/>
    <cellStyle name="Normal 6 6 2 2 2" xfId="6224"/>
    <cellStyle name="Normal 6 6 2 2 2 2" xfId="24172"/>
    <cellStyle name="Normal 6 6 2 2 2 3" xfId="24173"/>
    <cellStyle name="Normal 6 6 2 2 3" xfId="24174"/>
    <cellStyle name="Normal 6 6 2 2 4" xfId="24175"/>
    <cellStyle name="Normal 6 6 2 2 5" xfId="24176"/>
    <cellStyle name="Normal 6 6 2 2 6" xfId="34088"/>
    <cellStyle name="Normal 6 6 2 3" xfId="2086"/>
    <cellStyle name="Normal 6 6 2 3 2" xfId="6225"/>
    <cellStyle name="Normal 6 6 2 3 2 2" xfId="24177"/>
    <cellStyle name="Normal 6 6 2 3 2 3" xfId="24178"/>
    <cellStyle name="Normal 6 6 2 3 3" xfId="24179"/>
    <cellStyle name="Normal 6 6 2 3 4" xfId="24180"/>
    <cellStyle name="Normal 6 6 2 3 5" xfId="24181"/>
    <cellStyle name="Normal 6 6 2 4" xfId="6226"/>
    <cellStyle name="Normal 6 6 2 4 2" xfId="24182"/>
    <cellStyle name="Normal 6 6 2 4 3" xfId="24183"/>
    <cellStyle name="Normal 6 6 2 5" xfId="24184"/>
    <cellStyle name="Normal 6 6 2 6" xfId="24185"/>
    <cellStyle name="Normal 6 6 2 7" xfId="24186"/>
    <cellStyle name="Normal 6 6 2 8" xfId="33339"/>
    <cellStyle name="Normal 6 6 3" xfId="2735"/>
    <cellStyle name="Normal 6 6 3 2" xfId="6227"/>
    <cellStyle name="Normal 6 6 3 2 2" xfId="24187"/>
    <cellStyle name="Normal 6 6 3 2 3" xfId="24188"/>
    <cellStyle name="Normal 6 6 3 2 4" xfId="24189"/>
    <cellStyle name="Normal 6 6 3 3" xfId="24190"/>
    <cellStyle name="Normal 6 6 3 4" xfId="24191"/>
    <cellStyle name="Normal 6 6 3 5" xfId="24192"/>
    <cellStyle name="Normal 6 6 3 6" xfId="34087"/>
    <cellStyle name="Normal 6 6 4" xfId="1590"/>
    <cellStyle name="Normal 6 6 4 2" xfId="6228"/>
    <cellStyle name="Normal 6 6 4 2 2" xfId="24193"/>
    <cellStyle name="Normal 6 6 4 2 3" xfId="24194"/>
    <cellStyle name="Normal 6 6 4 3" xfId="24195"/>
    <cellStyle name="Normal 6 6 4 4" xfId="24196"/>
    <cellStyle name="Normal 6 6 4 5" xfId="24197"/>
    <cellStyle name="Normal 6 6 5" xfId="6229"/>
    <cellStyle name="Normal 6 6 5 2" xfId="24198"/>
    <cellStyle name="Normal 6 6 5 3" xfId="24199"/>
    <cellStyle name="Normal 6 6 6" xfId="24200"/>
    <cellStyle name="Normal 6 6 7" xfId="24201"/>
    <cellStyle name="Normal 6 6 8" xfId="24202"/>
    <cellStyle name="Normal 6 6 9" xfId="32907"/>
    <cellStyle name="Normal 6 7" xfId="490"/>
    <cellStyle name="Normal 6 7 2" xfId="1154"/>
    <cellStyle name="Normal 6 7 2 2" xfId="3480"/>
    <cellStyle name="Normal 6 7 2 2 2" xfId="6230"/>
    <cellStyle name="Normal 6 7 2 2 2 2" xfId="24203"/>
    <cellStyle name="Normal 6 7 2 2 2 3" xfId="24204"/>
    <cellStyle name="Normal 6 7 2 2 3" xfId="24205"/>
    <cellStyle name="Normal 6 7 2 2 4" xfId="24206"/>
    <cellStyle name="Normal 6 7 2 2 5" xfId="24207"/>
    <cellStyle name="Normal 6 7 2 2 6" xfId="34090"/>
    <cellStyle name="Normal 6 7 2 3" xfId="2236"/>
    <cellStyle name="Normal 6 7 2 3 2" xfId="6231"/>
    <cellStyle name="Normal 6 7 2 3 2 2" xfId="24208"/>
    <cellStyle name="Normal 6 7 2 3 2 3" xfId="24209"/>
    <cellStyle name="Normal 6 7 2 3 3" xfId="24210"/>
    <cellStyle name="Normal 6 7 2 3 4" xfId="24211"/>
    <cellStyle name="Normal 6 7 2 3 5" xfId="24212"/>
    <cellStyle name="Normal 6 7 2 4" xfId="6232"/>
    <cellStyle name="Normal 6 7 2 4 2" xfId="24213"/>
    <cellStyle name="Normal 6 7 2 4 3" xfId="24214"/>
    <cellStyle name="Normal 6 7 2 5" xfId="24215"/>
    <cellStyle name="Normal 6 7 2 6" xfId="24216"/>
    <cellStyle name="Normal 6 7 2 7" xfId="24217"/>
    <cellStyle name="Normal 6 7 2 8" xfId="33340"/>
    <cellStyle name="Normal 6 7 3" xfId="2932"/>
    <cellStyle name="Normal 6 7 3 2" xfId="6233"/>
    <cellStyle name="Normal 6 7 3 2 2" xfId="24218"/>
    <cellStyle name="Normal 6 7 3 2 3" xfId="24219"/>
    <cellStyle name="Normal 6 7 3 2 4" xfId="24220"/>
    <cellStyle name="Normal 6 7 3 3" xfId="24221"/>
    <cellStyle name="Normal 6 7 3 4" xfId="24222"/>
    <cellStyle name="Normal 6 7 3 5" xfId="24223"/>
    <cellStyle name="Normal 6 7 3 6" xfId="34089"/>
    <cellStyle name="Normal 6 7 4" xfId="1788"/>
    <cellStyle name="Normal 6 7 4 2" xfId="6234"/>
    <cellStyle name="Normal 6 7 4 2 2" xfId="24224"/>
    <cellStyle name="Normal 6 7 4 2 3" xfId="24225"/>
    <cellStyle name="Normal 6 7 4 3" xfId="24226"/>
    <cellStyle name="Normal 6 7 4 4" xfId="24227"/>
    <cellStyle name="Normal 6 7 4 5" xfId="24228"/>
    <cellStyle name="Normal 6 7 5" xfId="6235"/>
    <cellStyle name="Normal 6 7 5 2" xfId="24229"/>
    <cellStyle name="Normal 6 7 5 3" xfId="24230"/>
    <cellStyle name="Normal 6 7 6" xfId="24231"/>
    <cellStyle name="Normal 6 7 7" xfId="24232"/>
    <cellStyle name="Normal 6 7 8" xfId="24233"/>
    <cellStyle name="Normal 6 7 9" xfId="32679"/>
    <cellStyle name="Normal 6 8" xfId="1155"/>
    <cellStyle name="Normal 6 8 2" xfId="3026"/>
    <cellStyle name="Normal 6 8 2 2" xfId="6236"/>
    <cellStyle name="Normal 6 8 2 2 2" xfId="24234"/>
    <cellStyle name="Normal 6 8 2 2 3" xfId="24235"/>
    <cellStyle name="Normal 6 8 2 3" xfId="24236"/>
    <cellStyle name="Normal 6 8 2 4" xfId="24237"/>
    <cellStyle name="Normal 6 8 2 5" xfId="24238"/>
    <cellStyle name="Normal 6 8 2 6" xfId="34091"/>
    <cellStyle name="Normal 6 8 3" xfId="1882"/>
    <cellStyle name="Normal 6 8 3 2" xfId="6237"/>
    <cellStyle name="Normal 6 8 3 2 2" xfId="24239"/>
    <cellStyle name="Normal 6 8 3 2 3" xfId="24240"/>
    <cellStyle name="Normal 6 8 3 3" xfId="24241"/>
    <cellStyle name="Normal 6 8 3 4" xfId="24242"/>
    <cellStyle name="Normal 6 8 3 5" xfId="24243"/>
    <cellStyle name="Normal 6 8 4" xfId="6238"/>
    <cellStyle name="Normal 6 8 4 2" xfId="24244"/>
    <cellStyle name="Normal 6 8 4 3" xfId="24245"/>
    <cellStyle name="Normal 6 8 5" xfId="24246"/>
    <cellStyle name="Normal 6 8 6" xfId="24247"/>
    <cellStyle name="Normal 6 8 7" xfId="24248"/>
    <cellStyle name="Normal 6 8 8" xfId="33311"/>
    <cellStyle name="Normal 6 9" xfId="2479"/>
    <cellStyle name="Normal 6 9 2" xfId="6239"/>
    <cellStyle name="Normal 6 9 2 2" xfId="24249"/>
    <cellStyle name="Normal 6 9 2 3" xfId="24250"/>
    <cellStyle name="Normal 6 9 2 4" xfId="24251"/>
    <cellStyle name="Normal 6 9 3" xfId="24252"/>
    <cellStyle name="Normal 6 9 4" xfId="24253"/>
    <cellStyle name="Normal 6 9 5" xfId="24254"/>
    <cellStyle name="Normal 6 9 6" xfId="34032"/>
    <cellStyle name="Normal 6_SYNTHESE" xfId="491"/>
    <cellStyle name="Normal 7" xfId="492"/>
    <cellStyle name="Normal 7 10" xfId="1335"/>
    <cellStyle name="Normal 7 10 2" xfId="6240"/>
    <cellStyle name="Normal 7 10 2 2" xfId="24255"/>
    <cellStyle name="Normal 7 10 2 3" xfId="24256"/>
    <cellStyle name="Normal 7 10 3" xfId="24257"/>
    <cellStyle name="Normal 7 10 4" xfId="24258"/>
    <cellStyle name="Normal 7 10 5" xfId="24259"/>
    <cellStyle name="Normal 7 11" xfId="6241"/>
    <cellStyle name="Normal 7 11 2" xfId="24260"/>
    <cellStyle name="Normal 7 11 3" xfId="24261"/>
    <cellStyle name="Normal 7 12" xfId="24262"/>
    <cellStyle name="Normal 7 13" xfId="24263"/>
    <cellStyle name="Normal 7 14" xfId="24264"/>
    <cellStyle name="Normal 7 15" xfId="32451"/>
    <cellStyle name="Normal 7 2" xfId="493"/>
    <cellStyle name="Normal 7 2 2" xfId="494"/>
    <cellStyle name="Normal 7 2 2 10" xfId="24265"/>
    <cellStyle name="Normal 7 2 2 11" xfId="32610"/>
    <cellStyle name="Normal 7 2 2 2" xfId="495"/>
    <cellStyle name="Normal 7 2 2 2 10" xfId="32611"/>
    <cellStyle name="Normal 7 2 2 2 2" xfId="496"/>
    <cellStyle name="Normal 7 2 2 2 2 2" xfId="1156"/>
    <cellStyle name="Normal 7 2 2 2 2 2 2" xfId="3481"/>
    <cellStyle name="Normal 7 2 2 2 2 2 2 2" xfId="6242"/>
    <cellStyle name="Normal 7 2 2 2 2 2 2 2 2" xfId="24266"/>
    <cellStyle name="Normal 7 2 2 2 2 2 2 2 3" xfId="24267"/>
    <cellStyle name="Normal 7 2 2 2 2 2 2 3" xfId="24268"/>
    <cellStyle name="Normal 7 2 2 2 2 2 2 4" xfId="24269"/>
    <cellStyle name="Normal 7 2 2 2 2 2 2 5" xfId="24270"/>
    <cellStyle name="Normal 7 2 2 2 2 2 2 6" xfId="34097"/>
    <cellStyle name="Normal 7 2 2 2 2 2 3" xfId="2237"/>
    <cellStyle name="Normal 7 2 2 2 2 2 3 2" xfId="6243"/>
    <cellStyle name="Normal 7 2 2 2 2 2 3 2 2" xfId="24271"/>
    <cellStyle name="Normal 7 2 2 2 2 2 3 2 3" xfId="24272"/>
    <cellStyle name="Normal 7 2 2 2 2 2 3 3" xfId="24273"/>
    <cellStyle name="Normal 7 2 2 2 2 2 3 4" xfId="24274"/>
    <cellStyle name="Normal 7 2 2 2 2 2 3 5" xfId="24275"/>
    <cellStyle name="Normal 7 2 2 2 2 2 4" xfId="6244"/>
    <cellStyle name="Normal 7 2 2 2 2 2 4 2" xfId="24276"/>
    <cellStyle name="Normal 7 2 2 2 2 2 4 3" xfId="24277"/>
    <cellStyle name="Normal 7 2 2 2 2 2 5" xfId="24278"/>
    <cellStyle name="Normal 7 2 2 2 2 2 6" xfId="24279"/>
    <cellStyle name="Normal 7 2 2 2 2 2 7" xfId="24280"/>
    <cellStyle name="Normal 7 2 2 2 2 2 8" xfId="33345"/>
    <cellStyle name="Normal 7 2 2 2 2 3" xfId="2933"/>
    <cellStyle name="Normal 7 2 2 2 2 3 2" xfId="6245"/>
    <cellStyle name="Normal 7 2 2 2 2 3 2 2" xfId="24281"/>
    <cellStyle name="Normal 7 2 2 2 2 3 2 3" xfId="24282"/>
    <cellStyle name="Normal 7 2 2 2 2 3 2 4" xfId="24283"/>
    <cellStyle name="Normal 7 2 2 2 2 3 3" xfId="24284"/>
    <cellStyle name="Normal 7 2 2 2 2 3 4" xfId="24285"/>
    <cellStyle name="Normal 7 2 2 2 2 3 5" xfId="24286"/>
    <cellStyle name="Normal 7 2 2 2 2 3 6" xfId="34096"/>
    <cellStyle name="Normal 7 2 2 2 2 4" xfId="1789"/>
    <cellStyle name="Normal 7 2 2 2 2 4 2" xfId="6246"/>
    <cellStyle name="Normal 7 2 2 2 2 4 2 2" xfId="24287"/>
    <cellStyle name="Normal 7 2 2 2 2 4 2 3" xfId="24288"/>
    <cellStyle name="Normal 7 2 2 2 2 4 3" xfId="24289"/>
    <cellStyle name="Normal 7 2 2 2 2 4 4" xfId="24290"/>
    <cellStyle name="Normal 7 2 2 2 2 4 5" xfId="24291"/>
    <cellStyle name="Normal 7 2 2 2 2 5" xfId="6247"/>
    <cellStyle name="Normal 7 2 2 2 2 5 2" xfId="24292"/>
    <cellStyle name="Normal 7 2 2 2 2 5 3" xfId="24293"/>
    <cellStyle name="Normal 7 2 2 2 2 6" xfId="24294"/>
    <cellStyle name="Normal 7 2 2 2 2 7" xfId="24295"/>
    <cellStyle name="Normal 7 2 2 2 2 8" xfId="24296"/>
    <cellStyle name="Normal 7 2 2 2 2 9" xfId="32842"/>
    <cellStyle name="Normal 7 2 2 2 3" xfId="1157"/>
    <cellStyle name="Normal 7 2 2 2 3 2" xfId="3217"/>
    <cellStyle name="Normal 7 2 2 2 3 2 2" xfId="6248"/>
    <cellStyle name="Normal 7 2 2 2 3 2 2 2" xfId="24297"/>
    <cellStyle name="Normal 7 2 2 2 3 2 2 3" xfId="24298"/>
    <cellStyle name="Normal 7 2 2 2 3 2 3" xfId="24299"/>
    <cellStyle name="Normal 7 2 2 2 3 2 4" xfId="24300"/>
    <cellStyle name="Normal 7 2 2 2 3 2 5" xfId="24301"/>
    <cellStyle name="Normal 7 2 2 2 3 2 6" xfId="34098"/>
    <cellStyle name="Normal 7 2 2 2 3 3" xfId="2031"/>
    <cellStyle name="Normal 7 2 2 2 3 3 2" xfId="6249"/>
    <cellStyle name="Normal 7 2 2 2 3 3 2 2" xfId="24302"/>
    <cellStyle name="Normal 7 2 2 2 3 3 2 3" xfId="24303"/>
    <cellStyle name="Normal 7 2 2 2 3 3 3" xfId="24304"/>
    <cellStyle name="Normal 7 2 2 2 3 3 4" xfId="24305"/>
    <cellStyle name="Normal 7 2 2 2 3 3 5" xfId="24306"/>
    <cellStyle name="Normal 7 2 2 2 3 4" xfId="6250"/>
    <cellStyle name="Normal 7 2 2 2 3 4 2" xfId="24307"/>
    <cellStyle name="Normal 7 2 2 2 3 4 3" xfId="24308"/>
    <cellStyle name="Normal 7 2 2 2 3 5" xfId="24309"/>
    <cellStyle name="Normal 7 2 2 2 3 6" xfId="24310"/>
    <cellStyle name="Normal 7 2 2 2 3 7" xfId="24311"/>
    <cellStyle name="Normal 7 2 2 2 3 8" xfId="33344"/>
    <cellStyle name="Normal 7 2 2 2 4" xfId="2670"/>
    <cellStyle name="Normal 7 2 2 2 4 2" xfId="6251"/>
    <cellStyle name="Normal 7 2 2 2 4 2 2" xfId="24312"/>
    <cellStyle name="Normal 7 2 2 2 4 2 3" xfId="24313"/>
    <cellStyle name="Normal 7 2 2 2 4 2 4" xfId="24314"/>
    <cellStyle name="Normal 7 2 2 2 4 3" xfId="24315"/>
    <cellStyle name="Normal 7 2 2 2 4 4" xfId="24316"/>
    <cellStyle name="Normal 7 2 2 2 4 5" xfId="24317"/>
    <cellStyle name="Normal 7 2 2 2 4 6" xfId="34095"/>
    <cellStyle name="Normal 7 2 2 2 5" xfId="1525"/>
    <cellStyle name="Normal 7 2 2 2 5 2" xfId="6252"/>
    <cellStyle name="Normal 7 2 2 2 5 2 2" xfId="24318"/>
    <cellStyle name="Normal 7 2 2 2 5 2 3" xfId="24319"/>
    <cellStyle name="Normal 7 2 2 2 5 3" xfId="24320"/>
    <cellStyle name="Normal 7 2 2 2 5 4" xfId="24321"/>
    <cellStyle name="Normal 7 2 2 2 5 5" xfId="24322"/>
    <cellStyle name="Normal 7 2 2 2 6" xfId="6253"/>
    <cellStyle name="Normal 7 2 2 2 6 2" xfId="24323"/>
    <cellStyle name="Normal 7 2 2 2 6 3" xfId="24324"/>
    <cellStyle name="Normal 7 2 2 2 7" xfId="24325"/>
    <cellStyle name="Normal 7 2 2 2 8" xfId="24326"/>
    <cellStyle name="Normal 7 2 2 2 9" xfId="24327"/>
    <cellStyle name="Normal 7 2 2 3" xfId="497"/>
    <cellStyle name="Normal 7 2 2 3 2" xfId="1158"/>
    <cellStyle name="Normal 7 2 2 3 2 2" xfId="3482"/>
    <cellStyle name="Normal 7 2 2 3 2 2 2" xfId="6254"/>
    <cellStyle name="Normal 7 2 2 3 2 2 2 2" xfId="24328"/>
    <cellStyle name="Normal 7 2 2 3 2 2 2 3" xfId="24329"/>
    <cellStyle name="Normal 7 2 2 3 2 2 3" xfId="24330"/>
    <cellStyle name="Normal 7 2 2 3 2 2 4" xfId="24331"/>
    <cellStyle name="Normal 7 2 2 3 2 2 5" xfId="24332"/>
    <cellStyle name="Normal 7 2 2 3 2 2 6" xfId="34100"/>
    <cellStyle name="Normal 7 2 2 3 2 3" xfId="2238"/>
    <cellStyle name="Normal 7 2 2 3 2 3 2" xfId="6255"/>
    <cellStyle name="Normal 7 2 2 3 2 3 2 2" xfId="24333"/>
    <cellStyle name="Normal 7 2 2 3 2 3 2 3" xfId="24334"/>
    <cellStyle name="Normal 7 2 2 3 2 3 3" xfId="24335"/>
    <cellStyle name="Normal 7 2 2 3 2 3 4" xfId="24336"/>
    <cellStyle name="Normal 7 2 2 3 2 3 5" xfId="24337"/>
    <cellStyle name="Normal 7 2 2 3 2 4" xfId="6256"/>
    <cellStyle name="Normal 7 2 2 3 2 4 2" xfId="24338"/>
    <cellStyle name="Normal 7 2 2 3 2 4 3" xfId="24339"/>
    <cellStyle name="Normal 7 2 2 3 2 5" xfId="24340"/>
    <cellStyle name="Normal 7 2 2 3 2 6" xfId="24341"/>
    <cellStyle name="Normal 7 2 2 3 2 7" xfId="24342"/>
    <cellStyle name="Normal 7 2 2 3 2 8" xfId="33346"/>
    <cellStyle name="Normal 7 2 2 3 3" xfId="2934"/>
    <cellStyle name="Normal 7 2 2 3 3 2" xfId="6257"/>
    <cellStyle name="Normal 7 2 2 3 3 2 2" xfId="24343"/>
    <cellStyle name="Normal 7 2 2 3 3 2 3" xfId="24344"/>
    <cellStyle name="Normal 7 2 2 3 3 2 4" xfId="24345"/>
    <cellStyle name="Normal 7 2 2 3 3 3" xfId="24346"/>
    <cellStyle name="Normal 7 2 2 3 3 4" xfId="24347"/>
    <cellStyle name="Normal 7 2 2 3 3 5" xfId="24348"/>
    <cellStyle name="Normal 7 2 2 3 3 6" xfId="34099"/>
    <cellStyle name="Normal 7 2 2 3 4" xfId="1790"/>
    <cellStyle name="Normal 7 2 2 3 4 2" xfId="6258"/>
    <cellStyle name="Normal 7 2 2 3 4 2 2" xfId="24349"/>
    <cellStyle name="Normal 7 2 2 3 4 2 3" xfId="24350"/>
    <cellStyle name="Normal 7 2 2 3 4 3" xfId="24351"/>
    <cellStyle name="Normal 7 2 2 3 4 4" xfId="24352"/>
    <cellStyle name="Normal 7 2 2 3 4 5" xfId="24353"/>
    <cellStyle name="Normal 7 2 2 3 5" xfId="6259"/>
    <cellStyle name="Normal 7 2 2 3 5 2" xfId="24354"/>
    <cellStyle name="Normal 7 2 2 3 5 3" xfId="24355"/>
    <cellStyle name="Normal 7 2 2 3 6" xfId="24356"/>
    <cellStyle name="Normal 7 2 2 3 7" xfId="24357"/>
    <cellStyle name="Normal 7 2 2 3 8" xfId="24358"/>
    <cellStyle name="Normal 7 2 2 3 9" xfId="32745"/>
    <cellStyle name="Normal 7 2 2 4" xfId="1159"/>
    <cellStyle name="Normal 7 2 2 4 2" xfId="3110"/>
    <cellStyle name="Normal 7 2 2 4 2 2" xfId="6260"/>
    <cellStyle name="Normal 7 2 2 4 2 2 2" xfId="24359"/>
    <cellStyle name="Normal 7 2 2 4 2 2 3" xfId="24360"/>
    <cellStyle name="Normal 7 2 2 4 2 3" xfId="24361"/>
    <cellStyle name="Normal 7 2 2 4 2 4" xfId="24362"/>
    <cellStyle name="Normal 7 2 2 4 2 5" xfId="24363"/>
    <cellStyle name="Normal 7 2 2 4 2 6" xfId="34101"/>
    <cellStyle name="Normal 7 2 2 4 3" xfId="1946"/>
    <cellStyle name="Normal 7 2 2 4 3 2" xfId="6261"/>
    <cellStyle name="Normal 7 2 2 4 3 2 2" xfId="24364"/>
    <cellStyle name="Normal 7 2 2 4 3 2 3" xfId="24365"/>
    <cellStyle name="Normal 7 2 2 4 3 3" xfId="24366"/>
    <cellStyle name="Normal 7 2 2 4 3 4" xfId="24367"/>
    <cellStyle name="Normal 7 2 2 4 3 5" xfId="24368"/>
    <cellStyle name="Normal 7 2 2 4 4" xfId="6262"/>
    <cellStyle name="Normal 7 2 2 4 4 2" xfId="24369"/>
    <cellStyle name="Normal 7 2 2 4 4 3" xfId="24370"/>
    <cellStyle name="Normal 7 2 2 4 5" xfId="24371"/>
    <cellStyle name="Normal 7 2 2 4 6" xfId="24372"/>
    <cellStyle name="Normal 7 2 2 4 7" xfId="24373"/>
    <cellStyle name="Normal 7 2 2 4 8" xfId="33343"/>
    <cellStyle name="Normal 7 2 2 5" xfId="2563"/>
    <cellStyle name="Normal 7 2 2 5 2" xfId="6263"/>
    <cellStyle name="Normal 7 2 2 5 2 2" xfId="24374"/>
    <cellStyle name="Normal 7 2 2 5 2 3" xfId="24375"/>
    <cellStyle name="Normal 7 2 2 5 2 4" xfId="24376"/>
    <cellStyle name="Normal 7 2 2 5 3" xfId="24377"/>
    <cellStyle name="Normal 7 2 2 5 4" xfId="24378"/>
    <cellStyle name="Normal 7 2 2 5 5" xfId="24379"/>
    <cellStyle name="Normal 7 2 2 5 6" xfId="34094"/>
    <cellStyle name="Normal 7 2 2 6" xfId="1418"/>
    <cellStyle name="Normal 7 2 2 6 2" xfId="6264"/>
    <cellStyle name="Normal 7 2 2 6 2 2" xfId="24380"/>
    <cellStyle name="Normal 7 2 2 6 2 3" xfId="24381"/>
    <cellStyle name="Normal 7 2 2 6 3" xfId="24382"/>
    <cellStyle name="Normal 7 2 2 6 4" xfId="24383"/>
    <cellStyle name="Normal 7 2 2 6 5" xfId="24384"/>
    <cellStyle name="Normal 7 2 2 7" xfId="6265"/>
    <cellStyle name="Normal 7 2 2 7 2" xfId="24385"/>
    <cellStyle name="Normal 7 2 2 7 3" xfId="24386"/>
    <cellStyle name="Normal 7 2 2 8" xfId="24387"/>
    <cellStyle name="Normal 7 2 2 9" xfId="24388"/>
    <cellStyle name="Normal 7 2 3" xfId="498"/>
    <cellStyle name="Normal 7 2 3 10" xfId="32612"/>
    <cellStyle name="Normal 7 2 3 2" xfId="499"/>
    <cellStyle name="Normal 7 2 3 2 2" xfId="1160"/>
    <cellStyle name="Normal 7 2 3 2 2 2" xfId="3483"/>
    <cellStyle name="Normal 7 2 3 2 2 2 2" xfId="6266"/>
    <cellStyle name="Normal 7 2 3 2 2 2 2 2" xfId="24389"/>
    <cellStyle name="Normal 7 2 3 2 2 2 2 3" xfId="24390"/>
    <cellStyle name="Normal 7 2 3 2 2 2 3" xfId="24391"/>
    <cellStyle name="Normal 7 2 3 2 2 2 4" xfId="24392"/>
    <cellStyle name="Normal 7 2 3 2 2 2 5" xfId="24393"/>
    <cellStyle name="Normal 7 2 3 2 2 2 6" xfId="34104"/>
    <cellStyle name="Normal 7 2 3 2 2 3" xfId="2239"/>
    <cellStyle name="Normal 7 2 3 2 2 3 2" xfId="6267"/>
    <cellStyle name="Normal 7 2 3 2 2 3 2 2" xfId="24394"/>
    <cellStyle name="Normal 7 2 3 2 2 3 2 3" xfId="24395"/>
    <cellStyle name="Normal 7 2 3 2 2 3 3" xfId="24396"/>
    <cellStyle name="Normal 7 2 3 2 2 3 4" xfId="24397"/>
    <cellStyle name="Normal 7 2 3 2 2 3 5" xfId="24398"/>
    <cellStyle name="Normal 7 2 3 2 2 4" xfId="6268"/>
    <cellStyle name="Normal 7 2 3 2 2 4 2" xfId="24399"/>
    <cellStyle name="Normal 7 2 3 2 2 4 3" xfId="24400"/>
    <cellStyle name="Normal 7 2 3 2 2 5" xfId="24401"/>
    <cellStyle name="Normal 7 2 3 2 2 6" xfId="24402"/>
    <cellStyle name="Normal 7 2 3 2 2 7" xfId="24403"/>
    <cellStyle name="Normal 7 2 3 2 2 8" xfId="33348"/>
    <cellStyle name="Normal 7 2 3 2 3" xfId="2935"/>
    <cellStyle name="Normal 7 2 3 2 3 2" xfId="6269"/>
    <cellStyle name="Normal 7 2 3 2 3 2 2" xfId="24404"/>
    <cellStyle name="Normal 7 2 3 2 3 2 3" xfId="24405"/>
    <cellStyle name="Normal 7 2 3 2 3 2 4" xfId="24406"/>
    <cellStyle name="Normal 7 2 3 2 3 3" xfId="24407"/>
    <cellStyle name="Normal 7 2 3 2 3 4" xfId="24408"/>
    <cellStyle name="Normal 7 2 3 2 3 5" xfId="24409"/>
    <cellStyle name="Normal 7 2 3 2 3 6" xfId="34103"/>
    <cellStyle name="Normal 7 2 3 2 4" xfId="1791"/>
    <cellStyle name="Normal 7 2 3 2 4 2" xfId="6270"/>
    <cellStyle name="Normal 7 2 3 2 4 2 2" xfId="24410"/>
    <cellStyle name="Normal 7 2 3 2 4 2 3" xfId="24411"/>
    <cellStyle name="Normal 7 2 3 2 4 3" xfId="24412"/>
    <cellStyle name="Normal 7 2 3 2 4 4" xfId="24413"/>
    <cellStyle name="Normal 7 2 3 2 4 5" xfId="24414"/>
    <cellStyle name="Normal 7 2 3 2 5" xfId="6271"/>
    <cellStyle name="Normal 7 2 3 2 5 2" xfId="24415"/>
    <cellStyle name="Normal 7 2 3 2 5 3" xfId="24416"/>
    <cellStyle name="Normal 7 2 3 2 6" xfId="24417"/>
    <cellStyle name="Normal 7 2 3 2 7" xfId="24418"/>
    <cellStyle name="Normal 7 2 3 2 8" xfId="24419"/>
    <cellStyle name="Normal 7 2 3 2 9" xfId="32843"/>
    <cellStyle name="Normal 7 2 3 3" xfId="1161"/>
    <cellStyle name="Normal 7 2 3 3 2" xfId="3218"/>
    <cellStyle name="Normal 7 2 3 3 2 2" xfId="6272"/>
    <cellStyle name="Normal 7 2 3 3 2 2 2" xfId="24420"/>
    <cellStyle name="Normal 7 2 3 3 2 2 3" xfId="24421"/>
    <cellStyle name="Normal 7 2 3 3 2 3" xfId="24422"/>
    <cellStyle name="Normal 7 2 3 3 2 4" xfId="24423"/>
    <cellStyle name="Normal 7 2 3 3 2 5" xfId="24424"/>
    <cellStyle name="Normal 7 2 3 3 2 6" xfId="34105"/>
    <cellStyle name="Normal 7 2 3 3 3" xfId="2032"/>
    <cellStyle name="Normal 7 2 3 3 3 2" xfId="6273"/>
    <cellStyle name="Normal 7 2 3 3 3 2 2" xfId="24425"/>
    <cellStyle name="Normal 7 2 3 3 3 2 3" xfId="24426"/>
    <cellStyle name="Normal 7 2 3 3 3 3" xfId="24427"/>
    <cellStyle name="Normal 7 2 3 3 3 4" xfId="24428"/>
    <cellStyle name="Normal 7 2 3 3 3 5" xfId="24429"/>
    <cellStyle name="Normal 7 2 3 3 4" xfId="6274"/>
    <cellStyle name="Normal 7 2 3 3 4 2" xfId="24430"/>
    <cellStyle name="Normal 7 2 3 3 4 3" xfId="24431"/>
    <cellStyle name="Normal 7 2 3 3 5" xfId="24432"/>
    <cellStyle name="Normal 7 2 3 3 6" xfId="24433"/>
    <cellStyle name="Normal 7 2 3 3 7" xfId="24434"/>
    <cellStyle name="Normal 7 2 3 3 8" xfId="33347"/>
    <cellStyle name="Normal 7 2 3 4" xfId="2671"/>
    <cellStyle name="Normal 7 2 3 4 2" xfId="6275"/>
    <cellStyle name="Normal 7 2 3 4 2 2" xfId="24435"/>
    <cellStyle name="Normal 7 2 3 4 2 3" xfId="24436"/>
    <cellStyle name="Normal 7 2 3 4 2 4" xfId="24437"/>
    <cellStyle name="Normal 7 2 3 4 3" xfId="24438"/>
    <cellStyle name="Normal 7 2 3 4 4" xfId="24439"/>
    <cellStyle name="Normal 7 2 3 4 5" xfId="24440"/>
    <cellStyle name="Normal 7 2 3 4 6" xfId="34102"/>
    <cellStyle name="Normal 7 2 3 5" xfId="1526"/>
    <cellStyle name="Normal 7 2 3 5 2" xfId="6276"/>
    <cellStyle name="Normal 7 2 3 5 2 2" xfId="24441"/>
    <cellStyle name="Normal 7 2 3 5 2 3" xfId="24442"/>
    <cellStyle name="Normal 7 2 3 5 3" xfId="24443"/>
    <cellStyle name="Normal 7 2 3 5 4" xfId="24444"/>
    <cellStyle name="Normal 7 2 3 5 5" xfId="24445"/>
    <cellStyle name="Normal 7 2 3 6" xfId="6277"/>
    <cellStyle name="Normal 7 2 3 6 2" xfId="24446"/>
    <cellStyle name="Normal 7 2 3 6 3" xfId="24447"/>
    <cellStyle name="Normal 7 2 3 7" xfId="24448"/>
    <cellStyle name="Normal 7 2 3 8" xfId="24449"/>
    <cellStyle name="Normal 7 2 3 9" xfId="24450"/>
    <cellStyle name="Normal 7 2 4" xfId="500"/>
    <cellStyle name="Normal 7 2 4 2" xfId="1162"/>
    <cellStyle name="Normal 7 2 4 2 2" xfId="34749"/>
    <cellStyle name="Normal 7 2 4 3" xfId="34554"/>
    <cellStyle name="Normal 7 2 5" xfId="1163"/>
    <cellStyle name="Normal 7 2 5 2" xfId="34106"/>
    <cellStyle name="Normal 7 2 5 3" xfId="33342"/>
    <cellStyle name="Normal 7 2 6" xfId="34093"/>
    <cellStyle name="Normal 7 2 7" xfId="32609"/>
    <cellStyle name="Normal 7 3" xfId="501"/>
    <cellStyle name="Normal 7 3 10" xfId="24451"/>
    <cellStyle name="Normal 7 3 11" xfId="24452"/>
    <cellStyle name="Normal 7 3 12" xfId="32613"/>
    <cellStyle name="Normal 7 3 2" xfId="502"/>
    <cellStyle name="Normal 7 3 2 10" xfId="24453"/>
    <cellStyle name="Normal 7 3 2 11" xfId="32614"/>
    <cellStyle name="Normal 7 3 2 2" xfId="503"/>
    <cellStyle name="Normal 7 3 2 2 10" xfId="32615"/>
    <cellStyle name="Normal 7 3 2 2 2" xfId="504"/>
    <cellStyle name="Normal 7 3 2 2 2 2" xfId="1164"/>
    <cellStyle name="Normal 7 3 2 2 2 2 2" xfId="3484"/>
    <cellStyle name="Normal 7 3 2 2 2 2 2 2" xfId="6278"/>
    <cellStyle name="Normal 7 3 2 2 2 2 2 2 2" xfId="24454"/>
    <cellStyle name="Normal 7 3 2 2 2 2 2 2 3" xfId="24455"/>
    <cellStyle name="Normal 7 3 2 2 2 2 2 3" xfId="24456"/>
    <cellStyle name="Normal 7 3 2 2 2 2 2 4" xfId="24457"/>
    <cellStyle name="Normal 7 3 2 2 2 2 2 5" xfId="24458"/>
    <cellStyle name="Normal 7 3 2 2 2 2 2 6" xfId="34111"/>
    <cellStyle name="Normal 7 3 2 2 2 2 3" xfId="2240"/>
    <cellStyle name="Normal 7 3 2 2 2 2 3 2" xfId="6279"/>
    <cellStyle name="Normal 7 3 2 2 2 2 3 2 2" xfId="24459"/>
    <cellStyle name="Normal 7 3 2 2 2 2 3 2 3" xfId="24460"/>
    <cellStyle name="Normal 7 3 2 2 2 2 3 3" xfId="24461"/>
    <cellStyle name="Normal 7 3 2 2 2 2 3 4" xfId="24462"/>
    <cellStyle name="Normal 7 3 2 2 2 2 3 5" xfId="24463"/>
    <cellStyle name="Normal 7 3 2 2 2 2 4" xfId="6280"/>
    <cellStyle name="Normal 7 3 2 2 2 2 4 2" xfId="24464"/>
    <cellStyle name="Normal 7 3 2 2 2 2 4 3" xfId="24465"/>
    <cellStyle name="Normal 7 3 2 2 2 2 5" xfId="24466"/>
    <cellStyle name="Normal 7 3 2 2 2 2 6" xfId="24467"/>
    <cellStyle name="Normal 7 3 2 2 2 2 7" xfId="24468"/>
    <cellStyle name="Normal 7 3 2 2 2 2 8" xfId="33352"/>
    <cellStyle name="Normal 7 3 2 2 2 3" xfId="2936"/>
    <cellStyle name="Normal 7 3 2 2 2 3 2" xfId="6281"/>
    <cellStyle name="Normal 7 3 2 2 2 3 2 2" xfId="24469"/>
    <cellStyle name="Normal 7 3 2 2 2 3 2 3" xfId="24470"/>
    <cellStyle name="Normal 7 3 2 2 2 3 2 4" xfId="24471"/>
    <cellStyle name="Normal 7 3 2 2 2 3 3" xfId="24472"/>
    <cellStyle name="Normal 7 3 2 2 2 3 4" xfId="24473"/>
    <cellStyle name="Normal 7 3 2 2 2 3 5" xfId="24474"/>
    <cellStyle name="Normal 7 3 2 2 2 3 6" xfId="34110"/>
    <cellStyle name="Normal 7 3 2 2 2 4" xfId="1792"/>
    <cellStyle name="Normal 7 3 2 2 2 4 2" xfId="6282"/>
    <cellStyle name="Normal 7 3 2 2 2 4 2 2" xfId="24475"/>
    <cellStyle name="Normal 7 3 2 2 2 4 2 3" xfId="24476"/>
    <cellStyle name="Normal 7 3 2 2 2 4 3" xfId="24477"/>
    <cellStyle name="Normal 7 3 2 2 2 4 4" xfId="24478"/>
    <cellStyle name="Normal 7 3 2 2 2 4 5" xfId="24479"/>
    <cellStyle name="Normal 7 3 2 2 2 5" xfId="6283"/>
    <cellStyle name="Normal 7 3 2 2 2 5 2" xfId="24480"/>
    <cellStyle name="Normal 7 3 2 2 2 5 3" xfId="24481"/>
    <cellStyle name="Normal 7 3 2 2 2 6" xfId="24482"/>
    <cellStyle name="Normal 7 3 2 2 2 7" xfId="24483"/>
    <cellStyle name="Normal 7 3 2 2 2 8" xfId="24484"/>
    <cellStyle name="Normal 7 3 2 2 2 9" xfId="32844"/>
    <cellStyle name="Normal 7 3 2 2 3" xfId="1165"/>
    <cellStyle name="Normal 7 3 2 2 3 2" xfId="3219"/>
    <cellStyle name="Normal 7 3 2 2 3 2 2" xfId="6284"/>
    <cellStyle name="Normal 7 3 2 2 3 2 2 2" xfId="24485"/>
    <cellStyle name="Normal 7 3 2 2 3 2 2 3" xfId="24486"/>
    <cellStyle name="Normal 7 3 2 2 3 2 3" xfId="24487"/>
    <cellStyle name="Normal 7 3 2 2 3 2 4" xfId="24488"/>
    <cellStyle name="Normal 7 3 2 2 3 2 5" xfId="24489"/>
    <cellStyle name="Normal 7 3 2 2 3 2 6" xfId="34112"/>
    <cellStyle name="Normal 7 3 2 2 3 3" xfId="2033"/>
    <cellStyle name="Normal 7 3 2 2 3 3 2" xfId="6285"/>
    <cellStyle name="Normal 7 3 2 2 3 3 2 2" xfId="24490"/>
    <cellStyle name="Normal 7 3 2 2 3 3 2 3" xfId="24491"/>
    <cellStyle name="Normal 7 3 2 2 3 3 3" xfId="24492"/>
    <cellStyle name="Normal 7 3 2 2 3 3 4" xfId="24493"/>
    <cellStyle name="Normal 7 3 2 2 3 3 5" xfId="24494"/>
    <cellStyle name="Normal 7 3 2 2 3 4" xfId="6286"/>
    <cellStyle name="Normal 7 3 2 2 3 4 2" xfId="24495"/>
    <cellStyle name="Normal 7 3 2 2 3 4 3" xfId="24496"/>
    <cellStyle name="Normal 7 3 2 2 3 5" xfId="24497"/>
    <cellStyle name="Normal 7 3 2 2 3 6" xfId="24498"/>
    <cellStyle name="Normal 7 3 2 2 3 7" xfId="24499"/>
    <cellStyle name="Normal 7 3 2 2 3 8" xfId="33351"/>
    <cellStyle name="Normal 7 3 2 2 4" xfId="2672"/>
    <cellStyle name="Normal 7 3 2 2 4 2" xfId="6287"/>
    <cellStyle name="Normal 7 3 2 2 4 2 2" xfId="24500"/>
    <cellStyle name="Normal 7 3 2 2 4 2 3" xfId="24501"/>
    <cellStyle name="Normal 7 3 2 2 4 2 4" xfId="24502"/>
    <cellStyle name="Normal 7 3 2 2 4 3" xfId="24503"/>
    <cellStyle name="Normal 7 3 2 2 4 4" xfId="24504"/>
    <cellStyle name="Normal 7 3 2 2 4 5" xfId="24505"/>
    <cellStyle name="Normal 7 3 2 2 4 6" xfId="34109"/>
    <cellStyle name="Normal 7 3 2 2 5" xfId="1527"/>
    <cellStyle name="Normal 7 3 2 2 5 2" xfId="6288"/>
    <cellStyle name="Normal 7 3 2 2 5 2 2" xfId="24506"/>
    <cellStyle name="Normal 7 3 2 2 5 2 3" xfId="24507"/>
    <cellStyle name="Normal 7 3 2 2 5 3" xfId="24508"/>
    <cellStyle name="Normal 7 3 2 2 5 4" xfId="24509"/>
    <cellStyle name="Normal 7 3 2 2 5 5" xfId="24510"/>
    <cellStyle name="Normal 7 3 2 2 6" xfId="6289"/>
    <cellStyle name="Normal 7 3 2 2 6 2" xfId="24511"/>
    <cellStyle name="Normal 7 3 2 2 6 3" xfId="24512"/>
    <cellStyle name="Normal 7 3 2 2 7" xfId="24513"/>
    <cellStyle name="Normal 7 3 2 2 8" xfId="24514"/>
    <cellStyle name="Normal 7 3 2 2 9" xfId="24515"/>
    <cellStyle name="Normal 7 3 2 3" xfId="505"/>
    <cellStyle name="Normal 7 3 2 3 2" xfId="1166"/>
    <cellStyle name="Normal 7 3 2 3 2 2" xfId="3485"/>
    <cellStyle name="Normal 7 3 2 3 2 2 2" xfId="6290"/>
    <cellStyle name="Normal 7 3 2 3 2 2 2 2" xfId="24516"/>
    <cellStyle name="Normal 7 3 2 3 2 2 2 3" xfId="24517"/>
    <cellStyle name="Normal 7 3 2 3 2 2 3" xfId="24518"/>
    <cellStyle name="Normal 7 3 2 3 2 2 4" xfId="24519"/>
    <cellStyle name="Normal 7 3 2 3 2 2 5" xfId="24520"/>
    <cellStyle name="Normal 7 3 2 3 2 2 6" xfId="34114"/>
    <cellStyle name="Normal 7 3 2 3 2 3" xfId="2241"/>
    <cellStyle name="Normal 7 3 2 3 2 3 2" xfId="6291"/>
    <cellStyle name="Normal 7 3 2 3 2 3 2 2" xfId="24521"/>
    <cellStyle name="Normal 7 3 2 3 2 3 2 3" xfId="24522"/>
    <cellStyle name="Normal 7 3 2 3 2 3 3" xfId="24523"/>
    <cellStyle name="Normal 7 3 2 3 2 3 4" xfId="24524"/>
    <cellStyle name="Normal 7 3 2 3 2 3 5" xfId="24525"/>
    <cellStyle name="Normal 7 3 2 3 2 4" xfId="6292"/>
    <cellStyle name="Normal 7 3 2 3 2 4 2" xfId="24526"/>
    <cellStyle name="Normal 7 3 2 3 2 4 3" xfId="24527"/>
    <cellStyle name="Normal 7 3 2 3 2 5" xfId="24528"/>
    <cellStyle name="Normal 7 3 2 3 2 6" xfId="24529"/>
    <cellStyle name="Normal 7 3 2 3 2 7" xfId="24530"/>
    <cellStyle name="Normal 7 3 2 3 2 8" xfId="33353"/>
    <cellStyle name="Normal 7 3 2 3 3" xfId="2937"/>
    <cellStyle name="Normal 7 3 2 3 3 2" xfId="6293"/>
    <cellStyle name="Normal 7 3 2 3 3 2 2" xfId="24531"/>
    <cellStyle name="Normal 7 3 2 3 3 2 3" xfId="24532"/>
    <cellStyle name="Normal 7 3 2 3 3 2 4" xfId="24533"/>
    <cellStyle name="Normal 7 3 2 3 3 3" xfId="24534"/>
    <cellStyle name="Normal 7 3 2 3 3 4" xfId="24535"/>
    <cellStyle name="Normal 7 3 2 3 3 5" xfId="24536"/>
    <cellStyle name="Normal 7 3 2 3 3 6" xfId="34113"/>
    <cellStyle name="Normal 7 3 2 3 4" xfId="1793"/>
    <cellStyle name="Normal 7 3 2 3 4 2" xfId="6294"/>
    <cellStyle name="Normal 7 3 2 3 4 2 2" xfId="24537"/>
    <cellStyle name="Normal 7 3 2 3 4 2 3" xfId="24538"/>
    <cellStyle name="Normal 7 3 2 3 4 3" xfId="24539"/>
    <cellStyle name="Normal 7 3 2 3 4 4" xfId="24540"/>
    <cellStyle name="Normal 7 3 2 3 4 5" xfId="24541"/>
    <cellStyle name="Normal 7 3 2 3 5" xfId="6295"/>
    <cellStyle name="Normal 7 3 2 3 5 2" xfId="24542"/>
    <cellStyle name="Normal 7 3 2 3 5 3" xfId="24543"/>
    <cellStyle name="Normal 7 3 2 3 6" xfId="24544"/>
    <cellStyle name="Normal 7 3 2 3 7" xfId="24545"/>
    <cellStyle name="Normal 7 3 2 3 8" xfId="24546"/>
    <cellStyle name="Normal 7 3 2 3 9" xfId="32747"/>
    <cellStyle name="Normal 7 3 2 4" xfId="1167"/>
    <cellStyle name="Normal 7 3 2 4 2" xfId="3112"/>
    <cellStyle name="Normal 7 3 2 4 2 2" xfId="6296"/>
    <cellStyle name="Normal 7 3 2 4 2 2 2" xfId="24547"/>
    <cellStyle name="Normal 7 3 2 4 2 2 3" xfId="24548"/>
    <cellStyle name="Normal 7 3 2 4 2 3" xfId="24549"/>
    <cellStyle name="Normal 7 3 2 4 2 4" xfId="24550"/>
    <cellStyle name="Normal 7 3 2 4 2 5" xfId="24551"/>
    <cellStyle name="Normal 7 3 2 4 2 6" xfId="34115"/>
    <cellStyle name="Normal 7 3 2 4 3" xfId="1948"/>
    <cellStyle name="Normal 7 3 2 4 3 2" xfId="6297"/>
    <cellStyle name="Normal 7 3 2 4 3 2 2" xfId="24552"/>
    <cellStyle name="Normal 7 3 2 4 3 2 3" xfId="24553"/>
    <cellStyle name="Normal 7 3 2 4 3 3" xfId="24554"/>
    <cellStyle name="Normal 7 3 2 4 3 4" xfId="24555"/>
    <cellStyle name="Normal 7 3 2 4 3 5" xfId="24556"/>
    <cellStyle name="Normal 7 3 2 4 4" xfId="6298"/>
    <cellStyle name="Normal 7 3 2 4 4 2" xfId="24557"/>
    <cellStyle name="Normal 7 3 2 4 4 3" xfId="24558"/>
    <cellStyle name="Normal 7 3 2 4 5" xfId="24559"/>
    <cellStyle name="Normal 7 3 2 4 6" xfId="24560"/>
    <cellStyle name="Normal 7 3 2 4 7" xfId="24561"/>
    <cellStyle name="Normal 7 3 2 4 8" xfId="33350"/>
    <cellStyle name="Normal 7 3 2 5" xfId="2565"/>
    <cellStyle name="Normal 7 3 2 5 2" xfId="6299"/>
    <cellStyle name="Normal 7 3 2 5 2 2" xfId="24562"/>
    <cellStyle name="Normal 7 3 2 5 2 3" xfId="24563"/>
    <cellStyle name="Normal 7 3 2 5 2 4" xfId="24564"/>
    <cellStyle name="Normal 7 3 2 5 3" xfId="24565"/>
    <cellStyle name="Normal 7 3 2 5 4" xfId="24566"/>
    <cellStyle name="Normal 7 3 2 5 5" xfId="24567"/>
    <cellStyle name="Normal 7 3 2 5 6" xfId="34108"/>
    <cellStyle name="Normal 7 3 2 6" xfId="1420"/>
    <cellStyle name="Normal 7 3 2 6 2" xfId="6300"/>
    <cellStyle name="Normal 7 3 2 6 2 2" xfId="24568"/>
    <cellStyle name="Normal 7 3 2 6 2 3" xfId="24569"/>
    <cellStyle name="Normal 7 3 2 6 3" xfId="24570"/>
    <cellStyle name="Normal 7 3 2 6 4" xfId="24571"/>
    <cellStyle name="Normal 7 3 2 6 5" xfId="24572"/>
    <cellStyle name="Normal 7 3 2 7" xfId="6301"/>
    <cellStyle name="Normal 7 3 2 7 2" xfId="24573"/>
    <cellStyle name="Normal 7 3 2 7 3" xfId="24574"/>
    <cellStyle name="Normal 7 3 2 8" xfId="24575"/>
    <cellStyle name="Normal 7 3 2 9" xfId="24576"/>
    <cellStyle name="Normal 7 3 3" xfId="506"/>
    <cellStyle name="Normal 7 3 3 10" xfId="32616"/>
    <cellStyle name="Normal 7 3 3 2" xfId="507"/>
    <cellStyle name="Normal 7 3 3 2 2" xfId="1168"/>
    <cellStyle name="Normal 7 3 3 2 2 2" xfId="3486"/>
    <cellStyle name="Normal 7 3 3 2 2 2 2" xfId="6302"/>
    <cellStyle name="Normal 7 3 3 2 2 2 2 2" xfId="24577"/>
    <cellStyle name="Normal 7 3 3 2 2 2 2 3" xfId="24578"/>
    <cellStyle name="Normal 7 3 3 2 2 2 3" xfId="24579"/>
    <cellStyle name="Normal 7 3 3 2 2 2 4" xfId="24580"/>
    <cellStyle name="Normal 7 3 3 2 2 2 5" xfId="24581"/>
    <cellStyle name="Normal 7 3 3 2 2 2 6" xfId="34118"/>
    <cellStyle name="Normal 7 3 3 2 2 3" xfId="2242"/>
    <cellStyle name="Normal 7 3 3 2 2 3 2" xfId="6303"/>
    <cellStyle name="Normal 7 3 3 2 2 3 2 2" xfId="24582"/>
    <cellStyle name="Normal 7 3 3 2 2 3 2 3" xfId="24583"/>
    <cellStyle name="Normal 7 3 3 2 2 3 3" xfId="24584"/>
    <cellStyle name="Normal 7 3 3 2 2 3 4" xfId="24585"/>
    <cellStyle name="Normal 7 3 3 2 2 3 5" xfId="24586"/>
    <cellStyle name="Normal 7 3 3 2 2 4" xfId="6304"/>
    <cellStyle name="Normal 7 3 3 2 2 4 2" xfId="24587"/>
    <cellStyle name="Normal 7 3 3 2 2 4 3" xfId="24588"/>
    <cellStyle name="Normal 7 3 3 2 2 5" xfId="24589"/>
    <cellStyle name="Normal 7 3 3 2 2 6" xfId="24590"/>
    <cellStyle name="Normal 7 3 3 2 2 7" xfId="24591"/>
    <cellStyle name="Normal 7 3 3 2 2 8" xfId="33355"/>
    <cellStyle name="Normal 7 3 3 2 3" xfId="2938"/>
    <cellStyle name="Normal 7 3 3 2 3 2" xfId="6305"/>
    <cellStyle name="Normal 7 3 3 2 3 2 2" xfId="24592"/>
    <cellStyle name="Normal 7 3 3 2 3 2 3" xfId="24593"/>
    <cellStyle name="Normal 7 3 3 2 3 2 4" xfId="24594"/>
    <cellStyle name="Normal 7 3 3 2 3 3" xfId="24595"/>
    <cellStyle name="Normal 7 3 3 2 3 4" xfId="24596"/>
    <cellStyle name="Normal 7 3 3 2 3 5" xfId="24597"/>
    <cellStyle name="Normal 7 3 3 2 3 6" xfId="34117"/>
    <cellStyle name="Normal 7 3 3 2 4" xfId="1794"/>
    <cellStyle name="Normal 7 3 3 2 4 2" xfId="6306"/>
    <cellStyle name="Normal 7 3 3 2 4 2 2" xfId="24598"/>
    <cellStyle name="Normal 7 3 3 2 4 2 3" xfId="24599"/>
    <cellStyle name="Normal 7 3 3 2 4 3" xfId="24600"/>
    <cellStyle name="Normal 7 3 3 2 4 4" xfId="24601"/>
    <cellStyle name="Normal 7 3 3 2 4 5" xfId="24602"/>
    <cellStyle name="Normal 7 3 3 2 5" xfId="6307"/>
    <cellStyle name="Normal 7 3 3 2 5 2" xfId="24603"/>
    <cellStyle name="Normal 7 3 3 2 5 3" xfId="24604"/>
    <cellStyle name="Normal 7 3 3 2 6" xfId="24605"/>
    <cellStyle name="Normal 7 3 3 2 7" xfId="24606"/>
    <cellStyle name="Normal 7 3 3 2 8" xfId="24607"/>
    <cellStyle name="Normal 7 3 3 2 9" xfId="32845"/>
    <cellStyle name="Normal 7 3 3 3" xfId="1169"/>
    <cellStyle name="Normal 7 3 3 3 2" xfId="3220"/>
    <cellStyle name="Normal 7 3 3 3 2 2" xfId="6308"/>
    <cellStyle name="Normal 7 3 3 3 2 2 2" xfId="24608"/>
    <cellStyle name="Normal 7 3 3 3 2 2 3" xfId="24609"/>
    <cellStyle name="Normal 7 3 3 3 2 3" xfId="24610"/>
    <cellStyle name="Normal 7 3 3 3 2 4" xfId="24611"/>
    <cellStyle name="Normal 7 3 3 3 2 5" xfId="24612"/>
    <cellStyle name="Normal 7 3 3 3 2 6" xfId="34119"/>
    <cellStyle name="Normal 7 3 3 3 3" xfId="2034"/>
    <cellStyle name="Normal 7 3 3 3 3 2" xfId="6309"/>
    <cellStyle name="Normal 7 3 3 3 3 2 2" xfId="24613"/>
    <cellStyle name="Normal 7 3 3 3 3 2 3" xfId="24614"/>
    <cellStyle name="Normal 7 3 3 3 3 3" xfId="24615"/>
    <cellStyle name="Normal 7 3 3 3 3 4" xfId="24616"/>
    <cellStyle name="Normal 7 3 3 3 3 5" xfId="24617"/>
    <cellStyle name="Normal 7 3 3 3 4" xfId="6310"/>
    <cellStyle name="Normal 7 3 3 3 4 2" xfId="24618"/>
    <cellStyle name="Normal 7 3 3 3 4 3" xfId="24619"/>
    <cellStyle name="Normal 7 3 3 3 5" xfId="24620"/>
    <cellStyle name="Normal 7 3 3 3 6" xfId="24621"/>
    <cellStyle name="Normal 7 3 3 3 7" xfId="24622"/>
    <cellStyle name="Normal 7 3 3 3 8" xfId="33354"/>
    <cellStyle name="Normal 7 3 3 4" xfId="2673"/>
    <cellStyle name="Normal 7 3 3 4 2" xfId="6311"/>
    <cellStyle name="Normal 7 3 3 4 2 2" xfId="24623"/>
    <cellStyle name="Normal 7 3 3 4 2 3" xfId="24624"/>
    <cellStyle name="Normal 7 3 3 4 2 4" xfId="24625"/>
    <cellStyle name="Normal 7 3 3 4 3" xfId="24626"/>
    <cellStyle name="Normal 7 3 3 4 4" xfId="24627"/>
    <cellStyle name="Normal 7 3 3 4 5" xfId="24628"/>
    <cellStyle name="Normal 7 3 3 4 6" xfId="34116"/>
    <cellStyle name="Normal 7 3 3 5" xfId="1528"/>
    <cellStyle name="Normal 7 3 3 5 2" xfId="6312"/>
    <cellStyle name="Normal 7 3 3 5 2 2" xfId="24629"/>
    <cellStyle name="Normal 7 3 3 5 2 3" xfId="24630"/>
    <cellStyle name="Normal 7 3 3 5 3" xfId="24631"/>
    <cellStyle name="Normal 7 3 3 5 4" xfId="24632"/>
    <cellStyle name="Normal 7 3 3 5 5" xfId="24633"/>
    <cellStyle name="Normal 7 3 3 6" xfId="6313"/>
    <cellStyle name="Normal 7 3 3 6 2" xfId="24634"/>
    <cellStyle name="Normal 7 3 3 6 3" xfId="24635"/>
    <cellStyle name="Normal 7 3 3 7" xfId="24636"/>
    <cellStyle name="Normal 7 3 3 8" xfId="24637"/>
    <cellStyle name="Normal 7 3 3 9" xfId="24638"/>
    <cellStyle name="Normal 7 3 4" xfId="508"/>
    <cellStyle name="Normal 7 3 4 2" xfId="1170"/>
    <cellStyle name="Normal 7 3 4 2 2" xfId="3487"/>
    <cellStyle name="Normal 7 3 4 2 2 2" xfId="6314"/>
    <cellStyle name="Normal 7 3 4 2 2 2 2" xfId="24639"/>
    <cellStyle name="Normal 7 3 4 2 2 2 3" xfId="24640"/>
    <cellStyle name="Normal 7 3 4 2 2 3" xfId="24641"/>
    <cellStyle name="Normal 7 3 4 2 2 4" xfId="24642"/>
    <cellStyle name="Normal 7 3 4 2 2 5" xfId="24643"/>
    <cellStyle name="Normal 7 3 4 2 2 6" xfId="34121"/>
    <cellStyle name="Normal 7 3 4 2 3" xfId="2243"/>
    <cellStyle name="Normal 7 3 4 2 3 2" xfId="6315"/>
    <cellStyle name="Normal 7 3 4 2 3 2 2" xfId="24644"/>
    <cellStyle name="Normal 7 3 4 2 3 2 3" xfId="24645"/>
    <cellStyle name="Normal 7 3 4 2 3 3" xfId="24646"/>
    <cellStyle name="Normal 7 3 4 2 3 4" xfId="24647"/>
    <cellStyle name="Normal 7 3 4 2 3 5" xfId="24648"/>
    <cellStyle name="Normal 7 3 4 2 4" xfId="6316"/>
    <cellStyle name="Normal 7 3 4 2 4 2" xfId="24649"/>
    <cellStyle name="Normal 7 3 4 2 4 3" xfId="24650"/>
    <cellStyle name="Normal 7 3 4 2 5" xfId="24651"/>
    <cellStyle name="Normal 7 3 4 2 6" xfId="24652"/>
    <cellStyle name="Normal 7 3 4 2 7" xfId="24653"/>
    <cellStyle name="Normal 7 3 4 2 8" xfId="33356"/>
    <cellStyle name="Normal 7 3 4 3" xfId="2939"/>
    <cellStyle name="Normal 7 3 4 3 2" xfId="6317"/>
    <cellStyle name="Normal 7 3 4 3 2 2" xfId="24654"/>
    <cellStyle name="Normal 7 3 4 3 2 3" xfId="24655"/>
    <cellStyle name="Normal 7 3 4 3 2 4" xfId="24656"/>
    <cellStyle name="Normal 7 3 4 3 3" xfId="24657"/>
    <cellStyle name="Normal 7 3 4 3 4" xfId="24658"/>
    <cellStyle name="Normal 7 3 4 3 5" xfId="24659"/>
    <cellStyle name="Normal 7 3 4 3 6" xfId="34120"/>
    <cellStyle name="Normal 7 3 4 4" xfId="1795"/>
    <cellStyle name="Normal 7 3 4 4 2" xfId="6318"/>
    <cellStyle name="Normal 7 3 4 4 2 2" xfId="24660"/>
    <cellStyle name="Normal 7 3 4 4 2 3" xfId="24661"/>
    <cellStyle name="Normal 7 3 4 4 3" xfId="24662"/>
    <cellStyle name="Normal 7 3 4 4 4" xfId="24663"/>
    <cellStyle name="Normal 7 3 4 4 5" xfId="24664"/>
    <cellStyle name="Normal 7 3 4 5" xfId="6319"/>
    <cellStyle name="Normal 7 3 4 5 2" xfId="24665"/>
    <cellStyle name="Normal 7 3 4 5 3" xfId="24666"/>
    <cellStyle name="Normal 7 3 4 6" xfId="24667"/>
    <cellStyle name="Normal 7 3 4 7" xfId="24668"/>
    <cellStyle name="Normal 7 3 4 8" xfId="24669"/>
    <cellStyle name="Normal 7 3 4 9" xfId="32746"/>
    <cellStyle name="Normal 7 3 5" xfId="1171"/>
    <cellStyle name="Normal 7 3 5 2" xfId="3111"/>
    <cellStyle name="Normal 7 3 5 2 2" xfId="6320"/>
    <cellStyle name="Normal 7 3 5 2 2 2" xfId="24670"/>
    <cellStyle name="Normal 7 3 5 2 2 3" xfId="24671"/>
    <cellStyle name="Normal 7 3 5 2 3" xfId="24672"/>
    <cellStyle name="Normal 7 3 5 2 4" xfId="24673"/>
    <cellStyle name="Normal 7 3 5 2 5" xfId="24674"/>
    <cellStyle name="Normal 7 3 5 2 6" xfId="34122"/>
    <cellStyle name="Normal 7 3 5 3" xfId="1947"/>
    <cellStyle name="Normal 7 3 5 3 2" xfId="6321"/>
    <cellStyle name="Normal 7 3 5 3 2 2" xfId="24675"/>
    <cellStyle name="Normal 7 3 5 3 2 3" xfId="24676"/>
    <cellStyle name="Normal 7 3 5 3 3" xfId="24677"/>
    <cellStyle name="Normal 7 3 5 3 4" xfId="24678"/>
    <cellStyle name="Normal 7 3 5 3 5" xfId="24679"/>
    <cellStyle name="Normal 7 3 5 4" xfId="6322"/>
    <cellStyle name="Normal 7 3 5 4 2" xfId="24680"/>
    <cellStyle name="Normal 7 3 5 4 3" xfId="24681"/>
    <cellStyle name="Normal 7 3 5 5" xfId="24682"/>
    <cellStyle name="Normal 7 3 5 6" xfId="24683"/>
    <cellStyle name="Normal 7 3 5 7" xfId="24684"/>
    <cellStyle name="Normal 7 3 5 8" xfId="33349"/>
    <cellStyle name="Normal 7 3 6" xfId="2564"/>
    <cellStyle name="Normal 7 3 6 2" xfId="6323"/>
    <cellStyle name="Normal 7 3 6 2 2" xfId="24685"/>
    <cellStyle name="Normal 7 3 6 2 3" xfId="24686"/>
    <cellStyle name="Normal 7 3 6 2 4" xfId="24687"/>
    <cellStyle name="Normal 7 3 6 3" xfId="24688"/>
    <cellStyle name="Normal 7 3 6 4" xfId="24689"/>
    <cellStyle name="Normal 7 3 6 5" xfId="24690"/>
    <cellStyle name="Normal 7 3 6 6" xfId="34107"/>
    <cellStyle name="Normal 7 3 7" xfId="1419"/>
    <cellStyle name="Normal 7 3 7 2" xfId="6324"/>
    <cellStyle name="Normal 7 3 7 2 2" xfId="24691"/>
    <cellStyle name="Normal 7 3 7 2 3" xfId="24692"/>
    <cellStyle name="Normal 7 3 7 3" xfId="24693"/>
    <cellStyle name="Normal 7 3 7 4" xfId="24694"/>
    <cellStyle name="Normal 7 3 7 5" xfId="24695"/>
    <cellStyle name="Normal 7 3 8" xfId="6325"/>
    <cellStyle name="Normal 7 3 8 2" xfId="24696"/>
    <cellStyle name="Normal 7 3 8 3" xfId="24697"/>
    <cellStyle name="Normal 7 3 9" xfId="24698"/>
    <cellStyle name="Normal 7 4" xfId="509"/>
    <cellStyle name="Normal 7 4 10" xfId="24699"/>
    <cellStyle name="Normal 7 4 11" xfId="32617"/>
    <cellStyle name="Normal 7 4 2" xfId="510"/>
    <cellStyle name="Normal 7 4 2 10" xfId="32618"/>
    <cellStyle name="Normal 7 4 2 2" xfId="511"/>
    <cellStyle name="Normal 7 4 2 2 2" xfId="1172"/>
    <cellStyle name="Normal 7 4 2 2 2 2" xfId="3488"/>
    <cellStyle name="Normal 7 4 2 2 2 2 2" xfId="6326"/>
    <cellStyle name="Normal 7 4 2 2 2 2 2 2" xfId="24700"/>
    <cellStyle name="Normal 7 4 2 2 2 2 2 3" xfId="24701"/>
    <cellStyle name="Normal 7 4 2 2 2 2 3" xfId="24702"/>
    <cellStyle name="Normal 7 4 2 2 2 2 4" xfId="24703"/>
    <cellStyle name="Normal 7 4 2 2 2 2 5" xfId="24704"/>
    <cellStyle name="Normal 7 4 2 2 2 2 6" xfId="34126"/>
    <cellStyle name="Normal 7 4 2 2 2 3" xfId="2244"/>
    <cellStyle name="Normal 7 4 2 2 2 3 2" xfId="6327"/>
    <cellStyle name="Normal 7 4 2 2 2 3 2 2" xfId="24705"/>
    <cellStyle name="Normal 7 4 2 2 2 3 2 3" xfId="24706"/>
    <cellStyle name="Normal 7 4 2 2 2 3 3" xfId="24707"/>
    <cellStyle name="Normal 7 4 2 2 2 3 4" xfId="24708"/>
    <cellStyle name="Normal 7 4 2 2 2 3 5" xfId="24709"/>
    <cellStyle name="Normal 7 4 2 2 2 4" xfId="6328"/>
    <cellStyle name="Normal 7 4 2 2 2 4 2" xfId="24710"/>
    <cellStyle name="Normal 7 4 2 2 2 4 3" xfId="24711"/>
    <cellStyle name="Normal 7 4 2 2 2 5" xfId="24712"/>
    <cellStyle name="Normal 7 4 2 2 2 6" xfId="24713"/>
    <cellStyle name="Normal 7 4 2 2 2 7" xfId="24714"/>
    <cellStyle name="Normal 7 4 2 2 2 8" xfId="33359"/>
    <cellStyle name="Normal 7 4 2 2 3" xfId="2940"/>
    <cellStyle name="Normal 7 4 2 2 3 2" xfId="6329"/>
    <cellStyle name="Normal 7 4 2 2 3 2 2" xfId="24715"/>
    <cellStyle name="Normal 7 4 2 2 3 2 3" xfId="24716"/>
    <cellStyle name="Normal 7 4 2 2 3 2 4" xfId="24717"/>
    <cellStyle name="Normal 7 4 2 2 3 3" xfId="24718"/>
    <cellStyle name="Normal 7 4 2 2 3 4" xfId="24719"/>
    <cellStyle name="Normal 7 4 2 2 3 5" xfId="24720"/>
    <cellStyle name="Normal 7 4 2 2 3 6" xfId="34125"/>
    <cellStyle name="Normal 7 4 2 2 4" xfId="1796"/>
    <cellStyle name="Normal 7 4 2 2 4 2" xfId="6330"/>
    <cellStyle name="Normal 7 4 2 2 4 2 2" xfId="24721"/>
    <cellStyle name="Normal 7 4 2 2 4 2 3" xfId="24722"/>
    <cellStyle name="Normal 7 4 2 2 4 3" xfId="24723"/>
    <cellStyle name="Normal 7 4 2 2 4 4" xfId="24724"/>
    <cellStyle name="Normal 7 4 2 2 4 5" xfId="24725"/>
    <cellStyle name="Normal 7 4 2 2 5" xfId="6331"/>
    <cellStyle name="Normal 7 4 2 2 5 2" xfId="24726"/>
    <cellStyle name="Normal 7 4 2 2 5 3" xfId="24727"/>
    <cellStyle name="Normal 7 4 2 2 6" xfId="24728"/>
    <cellStyle name="Normal 7 4 2 2 7" xfId="24729"/>
    <cellStyle name="Normal 7 4 2 2 8" xfId="24730"/>
    <cellStyle name="Normal 7 4 2 2 9" xfId="32846"/>
    <cellStyle name="Normal 7 4 2 3" xfId="1173"/>
    <cellStyle name="Normal 7 4 2 3 2" xfId="3221"/>
    <cellStyle name="Normal 7 4 2 3 2 2" xfId="6332"/>
    <cellStyle name="Normal 7 4 2 3 2 2 2" xfId="24731"/>
    <cellStyle name="Normal 7 4 2 3 2 2 3" xfId="24732"/>
    <cellStyle name="Normal 7 4 2 3 2 3" xfId="24733"/>
    <cellStyle name="Normal 7 4 2 3 2 4" xfId="24734"/>
    <cellStyle name="Normal 7 4 2 3 2 5" xfId="24735"/>
    <cellStyle name="Normal 7 4 2 3 2 6" xfId="34127"/>
    <cellStyle name="Normal 7 4 2 3 3" xfId="2035"/>
    <cellStyle name="Normal 7 4 2 3 3 2" xfId="6333"/>
    <cellStyle name="Normal 7 4 2 3 3 2 2" xfId="24736"/>
    <cellStyle name="Normal 7 4 2 3 3 2 3" xfId="24737"/>
    <cellStyle name="Normal 7 4 2 3 3 3" xfId="24738"/>
    <cellStyle name="Normal 7 4 2 3 3 4" xfId="24739"/>
    <cellStyle name="Normal 7 4 2 3 3 5" xfId="24740"/>
    <cellStyle name="Normal 7 4 2 3 4" xfId="6334"/>
    <cellStyle name="Normal 7 4 2 3 4 2" xfId="24741"/>
    <cellStyle name="Normal 7 4 2 3 4 3" xfId="24742"/>
    <cellStyle name="Normal 7 4 2 3 5" xfId="24743"/>
    <cellStyle name="Normal 7 4 2 3 6" xfId="24744"/>
    <cellStyle name="Normal 7 4 2 3 7" xfId="24745"/>
    <cellStyle name="Normal 7 4 2 3 8" xfId="33358"/>
    <cellStyle name="Normal 7 4 2 4" xfId="2674"/>
    <cellStyle name="Normal 7 4 2 4 2" xfId="6335"/>
    <cellStyle name="Normal 7 4 2 4 2 2" xfId="24746"/>
    <cellStyle name="Normal 7 4 2 4 2 3" xfId="24747"/>
    <cellStyle name="Normal 7 4 2 4 2 4" xfId="24748"/>
    <cellStyle name="Normal 7 4 2 4 3" xfId="24749"/>
    <cellStyle name="Normal 7 4 2 4 4" xfId="24750"/>
    <cellStyle name="Normal 7 4 2 4 5" xfId="24751"/>
    <cellStyle name="Normal 7 4 2 4 6" xfId="34124"/>
    <cellStyle name="Normal 7 4 2 5" xfId="1529"/>
    <cellStyle name="Normal 7 4 2 5 2" xfId="6336"/>
    <cellStyle name="Normal 7 4 2 5 2 2" xfId="24752"/>
    <cellStyle name="Normal 7 4 2 5 2 3" xfId="24753"/>
    <cellStyle name="Normal 7 4 2 5 3" xfId="24754"/>
    <cellStyle name="Normal 7 4 2 5 4" xfId="24755"/>
    <cellStyle name="Normal 7 4 2 5 5" xfId="24756"/>
    <cellStyle name="Normal 7 4 2 6" xfId="6337"/>
    <cellStyle name="Normal 7 4 2 6 2" xfId="24757"/>
    <cellStyle name="Normal 7 4 2 6 3" xfId="24758"/>
    <cellStyle name="Normal 7 4 2 7" xfId="24759"/>
    <cellStyle name="Normal 7 4 2 8" xfId="24760"/>
    <cellStyle name="Normal 7 4 2 9" xfId="24761"/>
    <cellStyle name="Normal 7 4 3" xfId="512"/>
    <cellStyle name="Normal 7 4 3 2" xfId="1174"/>
    <cellStyle name="Normal 7 4 3 2 2" xfId="3489"/>
    <cellStyle name="Normal 7 4 3 2 2 2" xfId="6338"/>
    <cellStyle name="Normal 7 4 3 2 2 2 2" xfId="24762"/>
    <cellStyle name="Normal 7 4 3 2 2 2 3" xfId="24763"/>
    <cellStyle name="Normal 7 4 3 2 2 3" xfId="24764"/>
    <cellStyle name="Normal 7 4 3 2 2 4" xfId="24765"/>
    <cellStyle name="Normal 7 4 3 2 2 5" xfId="24766"/>
    <cellStyle name="Normal 7 4 3 2 2 6" xfId="34129"/>
    <cellStyle name="Normal 7 4 3 2 3" xfId="2245"/>
    <cellStyle name="Normal 7 4 3 2 3 2" xfId="6339"/>
    <cellStyle name="Normal 7 4 3 2 3 2 2" xfId="24767"/>
    <cellStyle name="Normal 7 4 3 2 3 2 3" xfId="24768"/>
    <cellStyle name="Normal 7 4 3 2 3 3" xfId="24769"/>
    <cellStyle name="Normal 7 4 3 2 3 4" xfId="24770"/>
    <cellStyle name="Normal 7 4 3 2 3 5" xfId="24771"/>
    <cellStyle name="Normal 7 4 3 2 4" xfId="6340"/>
    <cellStyle name="Normal 7 4 3 2 4 2" xfId="24772"/>
    <cellStyle name="Normal 7 4 3 2 4 3" xfId="24773"/>
    <cellStyle name="Normal 7 4 3 2 5" xfId="24774"/>
    <cellStyle name="Normal 7 4 3 2 6" xfId="24775"/>
    <cellStyle name="Normal 7 4 3 2 7" xfId="24776"/>
    <cellStyle name="Normal 7 4 3 2 8" xfId="33360"/>
    <cellStyle name="Normal 7 4 3 3" xfId="2941"/>
    <cellStyle name="Normal 7 4 3 3 2" xfId="6341"/>
    <cellStyle name="Normal 7 4 3 3 2 2" xfId="24777"/>
    <cellStyle name="Normal 7 4 3 3 2 3" xfId="24778"/>
    <cellStyle name="Normal 7 4 3 3 2 4" xfId="24779"/>
    <cellStyle name="Normal 7 4 3 3 3" xfId="24780"/>
    <cellStyle name="Normal 7 4 3 3 4" xfId="24781"/>
    <cellStyle name="Normal 7 4 3 3 5" xfId="24782"/>
    <cellStyle name="Normal 7 4 3 3 6" xfId="34128"/>
    <cellStyle name="Normal 7 4 3 4" xfId="1797"/>
    <cellStyle name="Normal 7 4 3 4 2" xfId="6342"/>
    <cellStyle name="Normal 7 4 3 4 2 2" xfId="24783"/>
    <cellStyle name="Normal 7 4 3 4 2 3" xfId="24784"/>
    <cellStyle name="Normal 7 4 3 4 3" xfId="24785"/>
    <cellStyle name="Normal 7 4 3 4 4" xfId="24786"/>
    <cellStyle name="Normal 7 4 3 4 5" xfId="24787"/>
    <cellStyle name="Normal 7 4 3 5" xfId="6343"/>
    <cellStyle name="Normal 7 4 3 5 2" xfId="24788"/>
    <cellStyle name="Normal 7 4 3 5 3" xfId="24789"/>
    <cellStyle name="Normal 7 4 3 6" xfId="24790"/>
    <cellStyle name="Normal 7 4 3 7" xfId="24791"/>
    <cellStyle name="Normal 7 4 3 8" xfId="24792"/>
    <cellStyle name="Normal 7 4 3 9" xfId="32748"/>
    <cellStyle name="Normal 7 4 4" xfId="1175"/>
    <cellStyle name="Normal 7 4 4 2" xfId="3113"/>
    <cellStyle name="Normal 7 4 4 2 2" xfId="6344"/>
    <cellStyle name="Normal 7 4 4 2 2 2" xfId="24793"/>
    <cellStyle name="Normal 7 4 4 2 2 3" xfId="24794"/>
    <cellStyle name="Normal 7 4 4 2 3" xfId="24795"/>
    <cellStyle name="Normal 7 4 4 2 4" xfId="24796"/>
    <cellStyle name="Normal 7 4 4 2 5" xfId="24797"/>
    <cellStyle name="Normal 7 4 4 2 6" xfId="34130"/>
    <cellStyle name="Normal 7 4 4 3" xfId="1949"/>
    <cellStyle name="Normal 7 4 4 3 2" xfId="6345"/>
    <cellStyle name="Normal 7 4 4 3 2 2" xfId="24798"/>
    <cellStyle name="Normal 7 4 4 3 2 3" xfId="24799"/>
    <cellStyle name="Normal 7 4 4 3 3" xfId="24800"/>
    <cellStyle name="Normal 7 4 4 3 4" xfId="24801"/>
    <cellStyle name="Normal 7 4 4 3 5" xfId="24802"/>
    <cellStyle name="Normal 7 4 4 4" xfId="6346"/>
    <cellStyle name="Normal 7 4 4 4 2" xfId="24803"/>
    <cellStyle name="Normal 7 4 4 4 3" xfId="24804"/>
    <cellStyle name="Normal 7 4 4 5" xfId="24805"/>
    <cellStyle name="Normal 7 4 4 6" xfId="24806"/>
    <cellStyle name="Normal 7 4 4 7" xfId="24807"/>
    <cellStyle name="Normal 7 4 4 8" xfId="33357"/>
    <cellStyle name="Normal 7 4 5" xfId="2566"/>
    <cellStyle name="Normal 7 4 5 2" xfId="6347"/>
    <cellStyle name="Normal 7 4 5 2 2" xfId="24808"/>
    <cellStyle name="Normal 7 4 5 2 3" xfId="24809"/>
    <cellStyle name="Normal 7 4 5 2 4" xfId="24810"/>
    <cellStyle name="Normal 7 4 5 3" xfId="24811"/>
    <cellStyle name="Normal 7 4 5 4" xfId="24812"/>
    <cellStyle name="Normal 7 4 5 5" xfId="24813"/>
    <cellStyle name="Normal 7 4 5 6" xfId="34123"/>
    <cellStyle name="Normal 7 4 6" xfId="1421"/>
    <cellStyle name="Normal 7 4 6 2" xfId="6348"/>
    <cellStyle name="Normal 7 4 6 2 2" xfId="24814"/>
    <cellStyle name="Normal 7 4 6 2 3" xfId="24815"/>
    <cellStyle name="Normal 7 4 6 3" xfId="24816"/>
    <cellStyle name="Normal 7 4 6 4" xfId="24817"/>
    <cellStyle name="Normal 7 4 6 5" xfId="24818"/>
    <cellStyle name="Normal 7 4 7" xfId="6349"/>
    <cellStyle name="Normal 7 4 7 2" xfId="24819"/>
    <cellStyle name="Normal 7 4 7 3" xfId="24820"/>
    <cellStyle name="Normal 7 4 8" xfId="24821"/>
    <cellStyle name="Normal 7 4 9" xfId="24822"/>
    <cellStyle name="Normal 7 5" xfId="513"/>
    <cellStyle name="Normal 7 5 10" xfId="32619"/>
    <cellStyle name="Normal 7 5 2" xfId="514"/>
    <cellStyle name="Normal 7 5 2 2" xfId="1176"/>
    <cellStyle name="Normal 7 5 2 2 2" xfId="3490"/>
    <cellStyle name="Normal 7 5 2 2 2 2" xfId="6350"/>
    <cellStyle name="Normal 7 5 2 2 2 2 2" xfId="24823"/>
    <cellStyle name="Normal 7 5 2 2 2 2 3" xfId="24824"/>
    <cellStyle name="Normal 7 5 2 2 2 3" xfId="24825"/>
    <cellStyle name="Normal 7 5 2 2 2 4" xfId="24826"/>
    <cellStyle name="Normal 7 5 2 2 2 5" xfId="24827"/>
    <cellStyle name="Normal 7 5 2 2 2 6" xfId="34133"/>
    <cellStyle name="Normal 7 5 2 2 3" xfId="2246"/>
    <cellStyle name="Normal 7 5 2 2 3 2" xfId="6351"/>
    <cellStyle name="Normal 7 5 2 2 3 2 2" xfId="24828"/>
    <cellStyle name="Normal 7 5 2 2 3 2 3" xfId="24829"/>
    <cellStyle name="Normal 7 5 2 2 3 3" xfId="24830"/>
    <cellStyle name="Normal 7 5 2 2 3 4" xfId="24831"/>
    <cellStyle name="Normal 7 5 2 2 3 5" xfId="24832"/>
    <cellStyle name="Normal 7 5 2 2 4" xfId="6352"/>
    <cellStyle name="Normal 7 5 2 2 4 2" xfId="24833"/>
    <cellStyle name="Normal 7 5 2 2 4 3" xfId="24834"/>
    <cellStyle name="Normal 7 5 2 2 5" xfId="24835"/>
    <cellStyle name="Normal 7 5 2 2 6" xfId="24836"/>
    <cellStyle name="Normal 7 5 2 2 7" xfId="24837"/>
    <cellStyle name="Normal 7 5 2 2 8" xfId="33362"/>
    <cellStyle name="Normal 7 5 2 3" xfId="2942"/>
    <cellStyle name="Normal 7 5 2 3 2" xfId="6353"/>
    <cellStyle name="Normal 7 5 2 3 2 2" xfId="24838"/>
    <cellStyle name="Normal 7 5 2 3 2 3" xfId="24839"/>
    <cellStyle name="Normal 7 5 2 3 2 4" xfId="24840"/>
    <cellStyle name="Normal 7 5 2 3 3" xfId="24841"/>
    <cellStyle name="Normal 7 5 2 3 4" xfId="24842"/>
    <cellStyle name="Normal 7 5 2 3 5" xfId="24843"/>
    <cellStyle name="Normal 7 5 2 3 6" xfId="34132"/>
    <cellStyle name="Normal 7 5 2 4" xfId="1798"/>
    <cellStyle name="Normal 7 5 2 4 2" xfId="6354"/>
    <cellStyle name="Normal 7 5 2 4 2 2" xfId="24844"/>
    <cellStyle name="Normal 7 5 2 4 2 3" xfId="24845"/>
    <cellStyle name="Normal 7 5 2 4 3" xfId="24846"/>
    <cellStyle name="Normal 7 5 2 4 4" xfId="24847"/>
    <cellStyle name="Normal 7 5 2 4 5" xfId="24848"/>
    <cellStyle name="Normal 7 5 2 5" xfId="6355"/>
    <cellStyle name="Normal 7 5 2 5 2" xfId="24849"/>
    <cellStyle name="Normal 7 5 2 5 3" xfId="24850"/>
    <cellStyle name="Normal 7 5 2 6" xfId="24851"/>
    <cellStyle name="Normal 7 5 2 7" xfId="24852"/>
    <cellStyle name="Normal 7 5 2 8" xfId="24853"/>
    <cellStyle name="Normal 7 5 2 9" xfId="32847"/>
    <cellStyle name="Normal 7 5 3" xfId="1177"/>
    <cellStyle name="Normal 7 5 3 2" xfId="3222"/>
    <cellStyle name="Normal 7 5 3 2 2" xfId="6356"/>
    <cellStyle name="Normal 7 5 3 2 2 2" xfId="24854"/>
    <cellStyle name="Normal 7 5 3 2 2 3" xfId="24855"/>
    <cellStyle name="Normal 7 5 3 2 3" xfId="24856"/>
    <cellStyle name="Normal 7 5 3 2 4" xfId="24857"/>
    <cellStyle name="Normal 7 5 3 2 5" xfId="24858"/>
    <cellStyle name="Normal 7 5 3 2 6" xfId="34134"/>
    <cellStyle name="Normal 7 5 3 3" xfId="2036"/>
    <cellStyle name="Normal 7 5 3 3 2" xfId="6357"/>
    <cellStyle name="Normal 7 5 3 3 2 2" xfId="24859"/>
    <cellStyle name="Normal 7 5 3 3 2 3" xfId="24860"/>
    <cellStyle name="Normal 7 5 3 3 3" xfId="24861"/>
    <cellStyle name="Normal 7 5 3 3 4" xfId="24862"/>
    <cellStyle name="Normal 7 5 3 3 5" xfId="24863"/>
    <cellStyle name="Normal 7 5 3 4" xfId="6358"/>
    <cellStyle name="Normal 7 5 3 4 2" xfId="24864"/>
    <cellStyle name="Normal 7 5 3 4 3" xfId="24865"/>
    <cellStyle name="Normal 7 5 3 5" xfId="24866"/>
    <cellStyle name="Normal 7 5 3 6" xfId="24867"/>
    <cellStyle name="Normal 7 5 3 7" xfId="24868"/>
    <cellStyle name="Normal 7 5 3 8" xfId="33361"/>
    <cellStyle name="Normal 7 5 4" xfId="2675"/>
    <cellStyle name="Normal 7 5 4 2" xfId="6359"/>
    <cellStyle name="Normal 7 5 4 2 2" xfId="24869"/>
    <cellStyle name="Normal 7 5 4 2 3" xfId="24870"/>
    <cellStyle name="Normal 7 5 4 2 4" xfId="24871"/>
    <cellStyle name="Normal 7 5 4 3" xfId="24872"/>
    <cellStyle name="Normal 7 5 4 4" xfId="24873"/>
    <cellStyle name="Normal 7 5 4 5" xfId="24874"/>
    <cellStyle name="Normal 7 5 4 6" xfId="34131"/>
    <cellStyle name="Normal 7 5 5" xfId="1530"/>
    <cellStyle name="Normal 7 5 5 2" xfId="6360"/>
    <cellStyle name="Normal 7 5 5 2 2" xfId="24875"/>
    <cellStyle name="Normal 7 5 5 2 3" xfId="24876"/>
    <cellStyle name="Normal 7 5 5 3" xfId="24877"/>
    <cellStyle name="Normal 7 5 5 4" xfId="24878"/>
    <cellStyle name="Normal 7 5 5 5" xfId="24879"/>
    <cellStyle name="Normal 7 5 6" xfId="6361"/>
    <cellStyle name="Normal 7 5 6 2" xfId="24880"/>
    <cellStyle name="Normal 7 5 6 3" xfId="24881"/>
    <cellStyle name="Normal 7 5 7" xfId="24882"/>
    <cellStyle name="Normal 7 5 8" xfId="24883"/>
    <cellStyle name="Normal 7 5 9" xfId="24884"/>
    <cellStyle name="Normal 7 6" xfId="515"/>
    <cellStyle name="Normal 7 6 2" xfId="516"/>
    <cellStyle name="Normal 7 6 2 2" xfId="34750"/>
    <cellStyle name="Normal 7 6 3" xfId="34596"/>
    <cellStyle name="Normal 7 7" xfId="517"/>
    <cellStyle name="Normal 7 7 2" xfId="1178"/>
    <cellStyle name="Normal 7 7 2 2" xfId="3491"/>
    <cellStyle name="Normal 7 7 2 2 2" xfId="6362"/>
    <cellStyle name="Normal 7 7 2 2 2 2" xfId="24885"/>
    <cellStyle name="Normal 7 7 2 2 2 3" xfId="24886"/>
    <cellStyle name="Normal 7 7 2 2 3" xfId="24887"/>
    <cellStyle name="Normal 7 7 2 2 4" xfId="24888"/>
    <cellStyle name="Normal 7 7 2 2 5" xfId="24889"/>
    <cellStyle name="Normal 7 7 2 2 6" xfId="34136"/>
    <cellStyle name="Normal 7 7 2 3" xfId="2247"/>
    <cellStyle name="Normal 7 7 2 3 2" xfId="6363"/>
    <cellStyle name="Normal 7 7 2 3 2 2" xfId="24890"/>
    <cellStyle name="Normal 7 7 2 3 2 3" xfId="24891"/>
    <cellStyle name="Normal 7 7 2 3 3" xfId="24892"/>
    <cellStyle name="Normal 7 7 2 3 4" xfId="24893"/>
    <cellStyle name="Normal 7 7 2 3 5" xfId="24894"/>
    <cellStyle name="Normal 7 7 2 4" xfId="6364"/>
    <cellStyle name="Normal 7 7 2 4 2" xfId="24895"/>
    <cellStyle name="Normal 7 7 2 4 3" xfId="24896"/>
    <cellStyle name="Normal 7 7 2 5" xfId="24897"/>
    <cellStyle name="Normal 7 7 2 6" xfId="24898"/>
    <cellStyle name="Normal 7 7 2 7" xfId="24899"/>
    <cellStyle name="Normal 7 7 2 8" xfId="33363"/>
    <cellStyle name="Normal 7 7 3" xfId="2943"/>
    <cellStyle name="Normal 7 7 3 2" xfId="6365"/>
    <cellStyle name="Normal 7 7 3 2 2" xfId="24900"/>
    <cellStyle name="Normal 7 7 3 2 3" xfId="24901"/>
    <cellStyle name="Normal 7 7 3 2 4" xfId="24902"/>
    <cellStyle name="Normal 7 7 3 3" xfId="24903"/>
    <cellStyle name="Normal 7 7 3 4" xfId="24904"/>
    <cellStyle name="Normal 7 7 3 5" xfId="24905"/>
    <cellStyle name="Normal 7 7 3 6" xfId="34135"/>
    <cellStyle name="Normal 7 7 4" xfId="1799"/>
    <cellStyle name="Normal 7 7 4 2" xfId="6366"/>
    <cellStyle name="Normal 7 7 4 2 2" xfId="24906"/>
    <cellStyle name="Normal 7 7 4 2 3" xfId="24907"/>
    <cellStyle name="Normal 7 7 4 3" xfId="24908"/>
    <cellStyle name="Normal 7 7 4 4" xfId="24909"/>
    <cellStyle name="Normal 7 7 4 5" xfId="24910"/>
    <cellStyle name="Normal 7 7 5" xfId="6367"/>
    <cellStyle name="Normal 7 7 5 2" xfId="24911"/>
    <cellStyle name="Normal 7 7 5 3" xfId="24912"/>
    <cellStyle name="Normal 7 7 6" xfId="24913"/>
    <cellStyle name="Normal 7 7 7" xfId="24914"/>
    <cellStyle name="Normal 7 7 8" xfId="24915"/>
    <cellStyle name="Normal 7 7 9" xfId="32680"/>
    <cellStyle name="Normal 7 8" xfId="518"/>
    <cellStyle name="Normal 7 8 2" xfId="3027"/>
    <cellStyle name="Normal 7 8 2 2" xfId="6368"/>
    <cellStyle name="Normal 7 8 2 2 2" xfId="24916"/>
    <cellStyle name="Normal 7 8 2 2 3" xfId="24917"/>
    <cellStyle name="Normal 7 8 2 3" xfId="24918"/>
    <cellStyle name="Normal 7 8 2 4" xfId="24919"/>
    <cellStyle name="Normal 7 8 2 5" xfId="24920"/>
    <cellStyle name="Normal 7 8 2 6" xfId="34137"/>
    <cellStyle name="Normal 7 8 3" xfId="1883"/>
    <cellStyle name="Normal 7 8 3 2" xfId="6369"/>
    <cellStyle name="Normal 7 8 3 2 2" xfId="24921"/>
    <cellStyle name="Normal 7 8 3 2 3" xfId="24922"/>
    <cellStyle name="Normal 7 8 3 3" xfId="24923"/>
    <cellStyle name="Normal 7 8 3 4" xfId="24924"/>
    <cellStyle name="Normal 7 8 3 5" xfId="24925"/>
    <cellStyle name="Normal 7 8 4" xfId="6370"/>
    <cellStyle name="Normal 7 8 4 2" xfId="24926"/>
    <cellStyle name="Normal 7 8 4 3" xfId="24927"/>
    <cellStyle name="Normal 7 8 5" xfId="24928"/>
    <cellStyle name="Normal 7 8 6" xfId="24929"/>
    <cellStyle name="Normal 7 8 7" xfId="24930"/>
    <cellStyle name="Normal 7 8 8" xfId="33341"/>
    <cellStyle name="Normal 7 9" xfId="2480"/>
    <cellStyle name="Normal 7 9 2" xfId="6371"/>
    <cellStyle name="Normal 7 9 2 2" xfId="24931"/>
    <cellStyle name="Normal 7 9 2 3" xfId="24932"/>
    <cellStyle name="Normal 7 9 2 4" xfId="24933"/>
    <cellStyle name="Normal 7 9 3" xfId="24934"/>
    <cellStyle name="Normal 7 9 4" xfId="24935"/>
    <cellStyle name="Normal 7 9 5" xfId="24936"/>
    <cellStyle name="Normal 7 9 6" xfId="34092"/>
    <cellStyle name="Normal 8" xfId="519"/>
    <cellStyle name="Normal 8 10" xfId="1342"/>
    <cellStyle name="Normal 8 10 2" xfId="6372"/>
    <cellStyle name="Normal 8 10 2 2" xfId="24937"/>
    <cellStyle name="Normal 8 10 2 3" xfId="24938"/>
    <cellStyle name="Normal 8 10 2 5" xfId="24939"/>
    <cellStyle name="Normal 8 10 3" xfId="24940"/>
    <cellStyle name="Normal 8 10 4" xfId="24941"/>
    <cellStyle name="Normal 8 10 5" xfId="24942"/>
    <cellStyle name="Normal 8 11" xfId="6373"/>
    <cellStyle name="Normal 8 11 2" xfId="24943"/>
    <cellStyle name="Normal 8 11 3" xfId="24944"/>
    <cellStyle name="Normal 8 12" xfId="24945"/>
    <cellStyle name="Normal 8 13" xfId="24946"/>
    <cellStyle name="Normal 8 14" xfId="24947"/>
    <cellStyle name="Normal 8 15" xfId="32452"/>
    <cellStyle name="Normal 8 2" xfId="520"/>
    <cellStyle name="Normal 8 2 10" xfId="6374"/>
    <cellStyle name="Normal 8 2 10 2" xfId="24948"/>
    <cellStyle name="Normal 8 2 10 3" xfId="24949"/>
    <cellStyle name="Normal 8 2 11" xfId="24950"/>
    <cellStyle name="Normal 8 2 12" xfId="24951"/>
    <cellStyle name="Normal 8 2 13" xfId="24952"/>
    <cellStyle name="Normal 8 2 14" xfId="32620"/>
    <cellStyle name="Normal 8 2 2" xfId="521"/>
    <cellStyle name="Normal 8 2 2 10" xfId="24953"/>
    <cellStyle name="Normal 8 2 2 11" xfId="24954"/>
    <cellStyle name="Normal 8 2 2 12" xfId="24955"/>
    <cellStyle name="Normal 8 2 2 13" xfId="32621"/>
    <cellStyle name="Normal 8 2 2 2" xfId="522"/>
    <cellStyle name="Normal 8 2 2 2 10" xfId="32622"/>
    <cellStyle name="Normal 8 2 2 2 2" xfId="523"/>
    <cellStyle name="Normal 8 2 2 2 2 2" xfId="1179"/>
    <cellStyle name="Normal 8 2 2 2 2 2 2" xfId="3492"/>
    <cellStyle name="Normal 8 2 2 2 2 2 2 2" xfId="6375"/>
    <cellStyle name="Normal 8 2 2 2 2 2 2 2 2" xfId="24956"/>
    <cellStyle name="Normal 8 2 2 2 2 2 2 2 3" xfId="24957"/>
    <cellStyle name="Normal 8 2 2 2 2 2 2 3" xfId="24958"/>
    <cellStyle name="Normal 8 2 2 2 2 2 2 4" xfId="24959"/>
    <cellStyle name="Normal 8 2 2 2 2 2 2 5" xfId="24960"/>
    <cellStyle name="Normal 8 2 2 2 2 2 2 6" xfId="34143"/>
    <cellStyle name="Normal 8 2 2 2 2 2 3" xfId="2248"/>
    <cellStyle name="Normal 8 2 2 2 2 2 3 2" xfId="6376"/>
    <cellStyle name="Normal 8 2 2 2 2 2 3 2 2" xfId="24961"/>
    <cellStyle name="Normal 8 2 2 2 2 2 3 2 3" xfId="24962"/>
    <cellStyle name="Normal 8 2 2 2 2 2 3 3" xfId="24963"/>
    <cellStyle name="Normal 8 2 2 2 2 2 3 4" xfId="24964"/>
    <cellStyle name="Normal 8 2 2 2 2 2 3 5" xfId="24965"/>
    <cellStyle name="Normal 8 2 2 2 2 2 4" xfId="6377"/>
    <cellStyle name="Normal 8 2 2 2 2 2 4 2" xfId="24966"/>
    <cellStyle name="Normal 8 2 2 2 2 2 4 3" xfId="24967"/>
    <cellStyle name="Normal 8 2 2 2 2 2 5" xfId="24968"/>
    <cellStyle name="Normal 8 2 2 2 2 2 6" xfId="24969"/>
    <cellStyle name="Normal 8 2 2 2 2 2 7" xfId="24970"/>
    <cellStyle name="Normal 8 2 2 2 2 2 8" xfId="33368"/>
    <cellStyle name="Normal 8 2 2 2 2 3" xfId="2944"/>
    <cellStyle name="Normal 8 2 2 2 2 3 2" xfId="6378"/>
    <cellStyle name="Normal 8 2 2 2 2 3 2 2" xfId="24971"/>
    <cellStyle name="Normal 8 2 2 2 2 3 2 3" xfId="24972"/>
    <cellStyle name="Normal 8 2 2 2 2 3 2 4" xfId="24973"/>
    <cellStyle name="Normal 8 2 2 2 2 3 3" xfId="24974"/>
    <cellStyle name="Normal 8 2 2 2 2 3 4" xfId="24975"/>
    <cellStyle name="Normal 8 2 2 2 2 3 5" xfId="24976"/>
    <cellStyle name="Normal 8 2 2 2 2 3 6" xfId="34142"/>
    <cellStyle name="Normal 8 2 2 2 2 4" xfId="1800"/>
    <cellStyle name="Normal 8 2 2 2 2 4 2" xfId="6379"/>
    <cellStyle name="Normal 8 2 2 2 2 4 2 2" xfId="24977"/>
    <cellStyle name="Normal 8 2 2 2 2 4 2 3" xfId="24978"/>
    <cellStyle name="Normal 8 2 2 2 2 4 3" xfId="24979"/>
    <cellStyle name="Normal 8 2 2 2 2 4 4" xfId="24980"/>
    <cellStyle name="Normal 8 2 2 2 2 4 5" xfId="24981"/>
    <cellStyle name="Normal 8 2 2 2 2 5" xfId="6380"/>
    <cellStyle name="Normal 8 2 2 2 2 5 2" xfId="24982"/>
    <cellStyle name="Normal 8 2 2 2 2 5 3" xfId="24983"/>
    <cellStyle name="Normal 8 2 2 2 2 6" xfId="24984"/>
    <cellStyle name="Normal 8 2 2 2 2 7" xfId="24985"/>
    <cellStyle name="Normal 8 2 2 2 2 8" xfId="24986"/>
    <cellStyle name="Normal 8 2 2 2 2 9" xfId="32848"/>
    <cellStyle name="Normal 8 2 2 2 3" xfId="1180"/>
    <cellStyle name="Normal 8 2 2 2 3 2" xfId="3223"/>
    <cellStyle name="Normal 8 2 2 2 3 2 2" xfId="6381"/>
    <cellStyle name="Normal 8 2 2 2 3 2 2 2" xfId="24987"/>
    <cellStyle name="Normal 8 2 2 2 3 2 2 3" xfId="24988"/>
    <cellStyle name="Normal 8 2 2 2 3 2 3" xfId="24989"/>
    <cellStyle name="Normal 8 2 2 2 3 2 4" xfId="24990"/>
    <cellStyle name="Normal 8 2 2 2 3 2 5" xfId="24991"/>
    <cellStyle name="Normal 8 2 2 2 3 2 6" xfId="34144"/>
    <cellStyle name="Normal 8 2 2 2 3 3" xfId="2037"/>
    <cellStyle name="Normal 8 2 2 2 3 3 2" xfId="6382"/>
    <cellStyle name="Normal 8 2 2 2 3 3 2 2" xfId="24992"/>
    <cellStyle name="Normal 8 2 2 2 3 3 2 3" xfId="24993"/>
    <cellStyle name="Normal 8 2 2 2 3 3 3" xfId="24994"/>
    <cellStyle name="Normal 8 2 2 2 3 3 4" xfId="24995"/>
    <cellStyle name="Normal 8 2 2 2 3 3 5" xfId="24996"/>
    <cellStyle name="Normal 8 2 2 2 3 4" xfId="6383"/>
    <cellStyle name="Normal 8 2 2 2 3 4 2" xfId="24997"/>
    <cellStyle name="Normal 8 2 2 2 3 4 3" xfId="24998"/>
    <cellStyle name="Normal 8 2 2 2 3 5" xfId="24999"/>
    <cellStyle name="Normal 8 2 2 2 3 6" xfId="25000"/>
    <cellStyle name="Normal 8 2 2 2 3 7" xfId="25001"/>
    <cellStyle name="Normal 8 2 2 2 3 8" xfId="33367"/>
    <cellStyle name="Normal 8 2 2 2 4" xfId="2676"/>
    <cellStyle name="Normal 8 2 2 2 4 2" xfId="6384"/>
    <cellStyle name="Normal 8 2 2 2 4 2 2" xfId="25002"/>
    <cellStyle name="Normal 8 2 2 2 4 2 3" xfId="25003"/>
    <cellStyle name="Normal 8 2 2 2 4 2 4" xfId="25004"/>
    <cellStyle name="Normal 8 2 2 2 4 3" xfId="25005"/>
    <cellStyle name="Normal 8 2 2 2 4 4" xfId="25006"/>
    <cellStyle name="Normal 8 2 2 2 4 5" xfId="25007"/>
    <cellStyle name="Normal 8 2 2 2 4 6" xfId="34141"/>
    <cellStyle name="Normal 8 2 2 2 5" xfId="1531"/>
    <cellStyle name="Normal 8 2 2 2 5 2" xfId="6385"/>
    <cellStyle name="Normal 8 2 2 2 5 2 2" xfId="25008"/>
    <cellStyle name="Normal 8 2 2 2 5 2 3" xfId="25009"/>
    <cellStyle name="Normal 8 2 2 2 5 3" xfId="25010"/>
    <cellStyle name="Normal 8 2 2 2 5 4" xfId="25011"/>
    <cellStyle name="Normal 8 2 2 2 5 5" xfId="25012"/>
    <cellStyle name="Normal 8 2 2 2 6" xfId="6386"/>
    <cellStyle name="Normal 8 2 2 2 6 2" xfId="25013"/>
    <cellStyle name="Normal 8 2 2 2 6 3" xfId="25014"/>
    <cellStyle name="Normal 8 2 2 2 7" xfId="25015"/>
    <cellStyle name="Normal 8 2 2 2 8" xfId="25016"/>
    <cellStyle name="Normal 8 2 2 2 9" xfId="25017"/>
    <cellStyle name="Normal 8 2 2 3" xfId="524"/>
    <cellStyle name="Normal 8 2 2 3 10" xfId="32623"/>
    <cellStyle name="Normal 8 2 2 3 2" xfId="525"/>
    <cellStyle name="Normal 8 2 2 3 2 2" xfId="1181"/>
    <cellStyle name="Normal 8 2 2 3 2 2 2" xfId="3493"/>
    <cellStyle name="Normal 8 2 2 3 2 2 2 2" xfId="6387"/>
    <cellStyle name="Normal 8 2 2 3 2 2 2 2 2" xfId="25018"/>
    <cellStyle name="Normal 8 2 2 3 2 2 2 2 3" xfId="25019"/>
    <cellStyle name="Normal 8 2 2 3 2 2 2 3" xfId="25020"/>
    <cellStyle name="Normal 8 2 2 3 2 2 2 4" xfId="25021"/>
    <cellStyle name="Normal 8 2 2 3 2 2 2 5" xfId="25022"/>
    <cellStyle name="Normal 8 2 2 3 2 2 2 6" xfId="34147"/>
    <cellStyle name="Normal 8 2 2 3 2 2 3" xfId="2249"/>
    <cellStyle name="Normal 8 2 2 3 2 2 3 2" xfId="6388"/>
    <cellStyle name="Normal 8 2 2 3 2 2 3 2 2" xfId="25023"/>
    <cellStyle name="Normal 8 2 2 3 2 2 3 2 3" xfId="25024"/>
    <cellStyle name="Normal 8 2 2 3 2 2 3 3" xfId="25025"/>
    <cellStyle name="Normal 8 2 2 3 2 2 3 4" xfId="25026"/>
    <cellStyle name="Normal 8 2 2 3 2 2 3 5" xfId="25027"/>
    <cellStyle name="Normal 8 2 2 3 2 2 4" xfId="6389"/>
    <cellStyle name="Normal 8 2 2 3 2 2 4 2" xfId="25028"/>
    <cellStyle name="Normal 8 2 2 3 2 2 4 3" xfId="25029"/>
    <cellStyle name="Normal 8 2 2 3 2 2 5" xfId="25030"/>
    <cellStyle name="Normal 8 2 2 3 2 2 6" xfId="25031"/>
    <cellStyle name="Normal 8 2 2 3 2 2 7" xfId="25032"/>
    <cellStyle name="Normal 8 2 2 3 2 2 8" xfId="33370"/>
    <cellStyle name="Normal 8 2 2 3 2 3" xfId="2945"/>
    <cellStyle name="Normal 8 2 2 3 2 3 2" xfId="6390"/>
    <cellStyle name="Normal 8 2 2 3 2 3 2 2" xfId="25033"/>
    <cellStyle name="Normal 8 2 2 3 2 3 2 3" xfId="25034"/>
    <cellStyle name="Normal 8 2 2 3 2 3 2 4" xfId="25035"/>
    <cellStyle name="Normal 8 2 2 3 2 3 3" xfId="25036"/>
    <cellStyle name="Normal 8 2 2 3 2 3 4" xfId="25037"/>
    <cellStyle name="Normal 8 2 2 3 2 3 5" xfId="25038"/>
    <cellStyle name="Normal 8 2 2 3 2 3 6" xfId="34146"/>
    <cellStyle name="Normal 8 2 2 3 2 4" xfId="1801"/>
    <cellStyle name="Normal 8 2 2 3 2 4 2" xfId="6391"/>
    <cellStyle name="Normal 8 2 2 3 2 4 2 2" xfId="25039"/>
    <cellStyle name="Normal 8 2 2 3 2 4 2 3" xfId="25040"/>
    <cellStyle name="Normal 8 2 2 3 2 4 3" xfId="25041"/>
    <cellStyle name="Normal 8 2 2 3 2 4 4" xfId="25042"/>
    <cellStyle name="Normal 8 2 2 3 2 4 5" xfId="25043"/>
    <cellStyle name="Normal 8 2 2 3 2 5" xfId="6392"/>
    <cellStyle name="Normal 8 2 2 3 2 5 2" xfId="25044"/>
    <cellStyle name="Normal 8 2 2 3 2 5 3" xfId="25045"/>
    <cellStyle name="Normal 8 2 2 3 2 6" xfId="25046"/>
    <cellStyle name="Normal 8 2 2 3 2 7" xfId="25047"/>
    <cellStyle name="Normal 8 2 2 3 2 8" xfId="25048"/>
    <cellStyle name="Normal 8 2 2 3 2 9" xfId="32849"/>
    <cellStyle name="Normal 8 2 2 3 3" xfId="1182"/>
    <cellStyle name="Normal 8 2 2 3 3 2" xfId="3224"/>
    <cellStyle name="Normal 8 2 2 3 3 2 2" xfId="6393"/>
    <cellStyle name="Normal 8 2 2 3 3 2 2 2" xfId="25049"/>
    <cellStyle name="Normal 8 2 2 3 3 2 2 3" xfId="25050"/>
    <cellStyle name="Normal 8 2 2 3 3 2 3" xfId="25051"/>
    <cellStyle name="Normal 8 2 2 3 3 2 4" xfId="25052"/>
    <cellStyle name="Normal 8 2 2 3 3 2 5" xfId="25053"/>
    <cellStyle name="Normal 8 2 2 3 3 2 6" xfId="34148"/>
    <cellStyle name="Normal 8 2 2 3 3 3" xfId="2038"/>
    <cellStyle name="Normal 8 2 2 3 3 3 2" xfId="6394"/>
    <cellStyle name="Normal 8 2 2 3 3 3 2 2" xfId="25054"/>
    <cellStyle name="Normal 8 2 2 3 3 3 2 3" xfId="25055"/>
    <cellStyle name="Normal 8 2 2 3 3 3 3" xfId="25056"/>
    <cellStyle name="Normal 8 2 2 3 3 3 4" xfId="25057"/>
    <cellStyle name="Normal 8 2 2 3 3 3 5" xfId="25058"/>
    <cellStyle name="Normal 8 2 2 3 3 4" xfId="6395"/>
    <cellStyle name="Normal 8 2 2 3 3 4 2" xfId="25059"/>
    <cellStyle name="Normal 8 2 2 3 3 4 3" xfId="25060"/>
    <cellStyle name="Normal 8 2 2 3 3 5" xfId="25061"/>
    <cellStyle name="Normal 8 2 2 3 3 6" xfId="25062"/>
    <cellStyle name="Normal 8 2 2 3 3 7" xfId="25063"/>
    <cellStyle name="Normal 8 2 2 3 3 8" xfId="33369"/>
    <cellStyle name="Normal 8 2 2 3 4" xfId="2677"/>
    <cellStyle name="Normal 8 2 2 3 4 2" xfId="6396"/>
    <cellStyle name="Normal 8 2 2 3 4 2 2" xfId="25064"/>
    <cellStyle name="Normal 8 2 2 3 4 2 3" xfId="25065"/>
    <cellStyle name="Normal 8 2 2 3 4 2 4" xfId="25066"/>
    <cellStyle name="Normal 8 2 2 3 4 3" xfId="25067"/>
    <cellStyle name="Normal 8 2 2 3 4 4" xfId="25068"/>
    <cellStyle name="Normal 8 2 2 3 4 5" xfId="25069"/>
    <cellStyle name="Normal 8 2 2 3 4 6" xfId="34145"/>
    <cellStyle name="Normal 8 2 2 3 5" xfId="1532"/>
    <cellStyle name="Normal 8 2 2 3 5 2" xfId="6397"/>
    <cellStyle name="Normal 8 2 2 3 5 2 2" xfId="25070"/>
    <cellStyle name="Normal 8 2 2 3 5 2 3" xfId="25071"/>
    <cellStyle name="Normal 8 2 2 3 5 3" xfId="25072"/>
    <cellStyle name="Normal 8 2 2 3 5 4" xfId="25073"/>
    <cellStyle name="Normal 8 2 2 3 5 5" xfId="25074"/>
    <cellStyle name="Normal 8 2 2 3 6" xfId="6398"/>
    <cellStyle name="Normal 8 2 2 3 6 2" xfId="25075"/>
    <cellStyle name="Normal 8 2 2 3 6 3" xfId="25076"/>
    <cellStyle name="Normal 8 2 2 3 7" xfId="25077"/>
    <cellStyle name="Normal 8 2 2 3 8" xfId="25078"/>
    <cellStyle name="Normal 8 2 2 3 9" xfId="25079"/>
    <cellStyle name="Normal 8 2 2 4" xfId="526"/>
    <cellStyle name="Normal 8 2 2 4 2" xfId="1183"/>
    <cellStyle name="Normal 8 2 2 4 2 2" xfId="3290"/>
    <cellStyle name="Normal 8 2 2 4 2 2 2" xfId="6399"/>
    <cellStyle name="Normal 8 2 2 4 2 2 2 2" xfId="25080"/>
    <cellStyle name="Normal 8 2 2 4 2 2 2 3" xfId="25081"/>
    <cellStyle name="Normal 8 2 2 4 2 2 3" xfId="25082"/>
    <cellStyle name="Normal 8 2 2 4 2 2 4" xfId="25083"/>
    <cellStyle name="Normal 8 2 2 4 2 2 5" xfId="25084"/>
    <cellStyle name="Normal 8 2 2 4 2 2 6" xfId="34150"/>
    <cellStyle name="Normal 8 2 2 4 2 3" xfId="2094"/>
    <cellStyle name="Normal 8 2 2 4 2 3 2" xfId="6400"/>
    <cellStyle name="Normal 8 2 2 4 2 3 2 2" xfId="25085"/>
    <cellStyle name="Normal 8 2 2 4 2 3 2 3" xfId="25086"/>
    <cellStyle name="Normal 8 2 2 4 2 3 3" xfId="25087"/>
    <cellStyle name="Normal 8 2 2 4 2 3 4" xfId="25088"/>
    <cellStyle name="Normal 8 2 2 4 2 3 5" xfId="25089"/>
    <cellStyle name="Normal 8 2 2 4 2 4" xfId="6401"/>
    <cellStyle name="Normal 8 2 2 4 2 4 2" xfId="25090"/>
    <cellStyle name="Normal 8 2 2 4 2 4 3" xfId="25091"/>
    <cellStyle name="Normal 8 2 2 4 2 5" xfId="25092"/>
    <cellStyle name="Normal 8 2 2 4 2 6" xfId="25093"/>
    <cellStyle name="Normal 8 2 2 4 2 7" xfId="25094"/>
    <cellStyle name="Normal 8 2 2 4 2 8" xfId="33371"/>
    <cellStyle name="Normal 8 2 2 4 3" xfId="2743"/>
    <cellStyle name="Normal 8 2 2 4 3 2" xfId="6402"/>
    <cellStyle name="Normal 8 2 2 4 3 2 2" xfId="25095"/>
    <cellStyle name="Normal 8 2 2 4 3 2 3" xfId="25096"/>
    <cellStyle name="Normal 8 2 2 4 3 2 4" xfId="25097"/>
    <cellStyle name="Normal 8 2 2 4 3 3" xfId="25098"/>
    <cellStyle name="Normal 8 2 2 4 3 4" xfId="25099"/>
    <cellStyle name="Normal 8 2 2 4 3 5" xfId="25100"/>
    <cellStyle name="Normal 8 2 2 4 3 6" xfId="34149"/>
    <cellStyle name="Normal 8 2 2 4 4" xfId="1598"/>
    <cellStyle name="Normal 8 2 2 4 4 2" xfId="6403"/>
    <cellStyle name="Normal 8 2 2 4 4 2 2" xfId="25101"/>
    <cellStyle name="Normal 8 2 2 4 4 2 3" xfId="25102"/>
    <cellStyle name="Normal 8 2 2 4 4 3" xfId="25103"/>
    <cellStyle name="Normal 8 2 2 4 4 4" xfId="25104"/>
    <cellStyle name="Normal 8 2 2 4 4 5" xfId="25105"/>
    <cellStyle name="Normal 8 2 2 4 5" xfId="6404"/>
    <cellStyle name="Normal 8 2 2 4 5 2" xfId="25106"/>
    <cellStyle name="Normal 8 2 2 4 5 3" xfId="25107"/>
    <cellStyle name="Normal 8 2 2 4 6" xfId="25108"/>
    <cellStyle name="Normal 8 2 2 4 7" xfId="25109"/>
    <cellStyle name="Normal 8 2 2 4 8" xfId="25110"/>
    <cellStyle name="Normal 8 2 2 4 9" xfId="32915"/>
    <cellStyle name="Normal 8 2 2 5" xfId="527"/>
    <cellStyle name="Normal 8 2 2 5 2" xfId="1184"/>
    <cellStyle name="Normal 8 2 2 5 2 2" xfId="3494"/>
    <cellStyle name="Normal 8 2 2 5 2 2 2" xfId="6405"/>
    <cellStyle name="Normal 8 2 2 5 2 2 2 2" xfId="25111"/>
    <cellStyle name="Normal 8 2 2 5 2 2 2 3" xfId="25112"/>
    <cellStyle name="Normal 8 2 2 5 2 2 3" xfId="25113"/>
    <cellStyle name="Normal 8 2 2 5 2 2 4" xfId="25114"/>
    <cellStyle name="Normal 8 2 2 5 2 2 5" xfId="25115"/>
    <cellStyle name="Normal 8 2 2 5 2 2 6" xfId="34152"/>
    <cellStyle name="Normal 8 2 2 5 2 3" xfId="2250"/>
    <cellStyle name="Normal 8 2 2 5 2 3 2" xfId="6406"/>
    <cellStyle name="Normal 8 2 2 5 2 3 2 2" xfId="25116"/>
    <cellStyle name="Normal 8 2 2 5 2 3 2 3" xfId="25117"/>
    <cellStyle name="Normal 8 2 2 5 2 3 3" xfId="25118"/>
    <cellStyle name="Normal 8 2 2 5 2 3 4" xfId="25119"/>
    <cellStyle name="Normal 8 2 2 5 2 3 5" xfId="25120"/>
    <cellStyle name="Normal 8 2 2 5 2 4" xfId="6407"/>
    <cellStyle name="Normal 8 2 2 5 2 4 2" xfId="25121"/>
    <cellStyle name="Normal 8 2 2 5 2 4 3" xfId="25122"/>
    <cellStyle name="Normal 8 2 2 5 2 5" xfId="25123"/>
    <cellStyle name="Normal 8 2 2 5 2 6" xfId="25124"/>
    <cellStyle name="Normal 8 2 2 5 2 7" xfId="25125"/>
    <cellStyle name="Normal 8 2 2 5 2 8" xfId="33372"/>
    <cellStyle name="Normal 8 2 2 5 3" xfId="2946"/>
    <cellStyle name="Normal 8 2 2 5 3 2" xfId="6408"/>
    <cellStyle name="Normal 8 2 2 5 3 2 2" xfId="25126"/>
    <cellStyle name="Normal 8 2 2 5 3 2 3" xfId="25127"/>
    <cellStyle name="Normal 8 2 2 5 3 2 4" xfId="25128"/>
    <cellStyle name="Normal 8 2 2 5 3 3" xfId="25129"/>
    <cellStyle name="Normal 8 2 2 5 3 4" xfId="25130"/>
    <cellStyle name="Normal 8 2 2 5 3 5" xfId="25131"/>
    <cellStyle name="Normal 8 2 2 5 3 6" xfId="34151"/>
    <cellStyle name="Normal 8 2 2 5 4" xfId="1802"/>
    <cellStyle name="Normal 8 2 2 5 4 2" xfId="6409"/>
    <cellStyle name="Normal 8 2 2 5 4 2 2" xfId="25132"/>
    <cellStyle name="Normal 8 2 2 5 4 2 3" xfId="25133"/>
    <cellStyle name="Normal 8 2 2 5 4 3" xfId="25134"/>
    <cellStyle name="Normal 8 2 2 5 4 4" xfId="25135"/>
    <cellStyle name="Normal 8 2 2 5 4 5" xfId="25136"/>
    <cellStyle name="Normal 8 2 2 5 5" xfId="6410"/>
    <cellStyle name="Normal 8 2 2 5 5 2" xfId="25137"/>
    <cellStyle name="Normal 8 2 2 5 5 3" xfId="25138"/>
    <cellStyle name="Normal 8 2 2 5 6" xfId="25139"/>
    <cellStyle name="Normal 8 2 2 5 7" xfId="25140"/>
    <cellStyle name="Normal 8 2 2 5 8" xfId="25141"/>
    <cellStyle name="Normal 8 2 2 5 9" xfId="32749"/>
    <cellStyle name="Normal 8 2 2 6" xfId="1185"/>
    <cellStyle name="Normal 8 2 2 6 2" xfId="3114"/>
    <cellStyle name="Normal 8 2 2 6 2 2" xfId="6411"/>
    <cellStyle name="Normal 8 2 2 6 2 2 2" xfId="25142"/>
    <cellStyle name="Normal 8 2 2 6 2 2 3" xfId="25143"/>
    <cellStyle name="Normal 8 2 2 6 2 3" xfId="25144"/>
    <cellStyle name="Normal 8 2 2 6 2 4" xfId="25145"/>
    <cellStyle name="Normal 8 2 2 6 2 5" xfId="25146"/>
    <cellStyle name="Normal 8 2 2 6 2 6" xfId="34153"/>
    <cellStyle name="Normal 8 2 2 6 3" xfId="1950"/>
    <cellStyle name="Normal 8 2 2 6 3 2" xfId="6412"/>
    <cellStyle name="Normal 8 2 2 6 3 2 2" xfId="25147"/>
    <cellStyle name="Normal 8 2 2 6 3 2 3" xfId="25148"/>
    <cellStyle name="Normal 8 2 2 6 3 3" xfId="25149"/>
    <cellStyle name="Normal 8 2 2 6 3 4" xfId="25150"/>
    <cellStyle name="Normal 8 2 2 6 3 5" xfId="25151"/>
    <cellStyle name="Normal 8 2 2 6 4" xfId="6413"/>
    <cellStyle name="Normal 8 2 2 6 4 2" xfId="25152"/>
    <cellStyle name="Normal 8 2 2 6 4 3" xfId="25153"/>
    <cellStyle name="Normal 8 2 2 6 5" xfId="25154"/>
    <cellStyle name="Normal 8 2 2 6 6" xfId="25155"/>
    <cellStyle name="Normal 8 2 2 6 7" xfId="25156"/>
    <cellStyle name="Normal 8 2 2 6 8" xfId="33366"/>
    <cellStyle name="Normal 8 2 2 7" xfId="2567"/>
    <cellStyle name="Normal 8 2 2 7 2" xfId="6414"/>
    <cellStyle name="Normal 8 2 2 7 2 2" xfId="25157"/>
    <cellStyle name="Normal 8 2 2 7 2 3" xfId="25158"/>
    <cellStyle name="Normal 8 2 2 7 2 4" xfId="25159"/>
    <cellStyle name="Normal 8 2 2 7 3" xfId="25160"/>
    <cellStyle name="Normal 8 2 2 7 4" xfId="25161"/>
    <cellStyle name="Normal 8 2 2 7 5" xfId="25162"/>
    <cellStyle name="Normal 8 2 2 7 6" xfId="34140"/>
    <cellStyle name="Normal 8 2 2 8" xfId="1422"/>
    <cellStyle name="Normal 8 2 2 8 2" xfId="6415"/>
    <cellStyle name="Normal 8 2 2 8 2 2" xfId="25163"/>
    <cellStyle name="Normal 8 2 2 8 2 3" xfId="25164"/>
    <cellStyle name="Normal 8 2 2 8 3" xfId="25165"/>
    <cellStyle name="Normal 8 2 2 8 4" xfId="25166"/>
    <cellStyle name="Normal 8 2 2 8 5" xfId="25167"/>
    <cellStyle name="Normal 8 2 2 9" xfId="6416"/>
    <cellStyle name="Normal 8 2 2 9 2" xfId="25168"/>
    <cellStyle name="Normal 8 2 2 9 3" xfId="25169"/>
    <cellStyle name="Normal 8 2 3" xfId="528"/>
    <cellStyle name="Normal 8 2 3 10" xfId="32624"/>
    <cellStyle name="Normal 8 2 3 2" xfId="529"/>
    <cellStyle name="Normal 8 2 3 2 2" xfId="1186"/>
    <cellStyle name="Normal 8 2 3 2 2 2" xfId="3495"/>
    <cellStyle name="Normal 8 2 3 2 2 2 2" xfId="6417"/>
    <cellStyle name="Normal 8 2 3 2 2 2 2 2" xfId="25170"/>
    <cellStyle name="Normal 8 2 3 2 2 2 2 3" xfId="25171"/>
    <cellStyle name="Normal 8 2 3 2 2 2 3" xfId="25172"/>
    <cellStyle name="Normal 8 2 3 2 2 2 4" xfId="25173"/>
    <cellStyle name="Normal 8 2 3 2 2 2 5" xfId="25174"/>
    <cellStyle name="Normal 8 2 3 2 2 2 6" xfId="34156"/>
    <cellStyle name="Normal 8 2 3 2 2 3" xfId="2251"/>
    <cellStyle name="Normal 8 2 3 2 2 3 2" xfId="6418"/>
    <cellStyle name="Normal 8 2 3 2 2 3 2 2" xfId="25175"/>
    <cellStyle name="Normal 8 2 3 2 2 3 2 3" xfId="25176"/>
    <cellStyle name="Normal 8 2 3 2 2 3 3" xfId="25177"/>
    <cellStyle name="Normal 8 2 3 2 2 3 4" xfId="25178"/>
    <cellStyle name="Normal 8 2 3 2 2 3 5" xfId="25179"/>
    <cellStyle name="Normal 8 2 3 2 2 4" xfId="6419"/>
    <cellStyle name="Normal 8 2 3 2 2 4 2" xfId="25180"/>
    <cellStyle name="Normal 8 2 3 2 2 4 3" xfId="25181"/>
    <cellStyle name="Normal 8 2 3 2 2 5" xfId="25182"/>
    <cellStyle name="Normal 8 2 3 2 2 6" xfId="25183"/>
    <cellStyle name="Normal 8 2 3 2 2 7" xfId="25184"/>
    <cellStyle name="Normal 8 2 3 2 2 8" xfId="33374"/>
    <cellStyle name="Normal 8 2 3 2 3" xfId="2947"/>
    <cellStyle name="Normal 8 2 3 2 3 2" xfId="6420"/>
    <cellStyle name="Normal 8 2 3 2 3 2 2" xfId="25185"/>
    <cellStyle name="Normal 8 2 3 2 3 2 3" xfId="25186"/>
    <cellStyle name="Normal 8 2 3 2 3 2 4" xfId="25187"/>
    <cellStyle name="Normal 8 2 3 2 3 3" xfId="25188"/>
    <cellStyle name="Normal 8 2 3 2 3 4" xfId="25189"/>
    <cellStyle name="Normal 8 2 3 2 3 5" xfId="25190"/>
    <cellStyle name="Normal 8 2 3 2 3 6" xfId="34155"/>
    <cellStyle name="Normal 8 2 3 2 4" xfId="1803"/>
    <cellStyle name="Normal 8 2 3 2 4 2" xfId="6421"/>
    <cellStyle name="Normal 8 2 3 2 4 2 2" xfId="25191"/>
    <cellStyle name="Normal 8 2 3 2 4 2 3" xfId="25192"/>
    <cellStyle name="Normal 8 2 3 2 4 3" xfId="25193"/>
    <cellStyle name="Normal 8 2 3 2 4 4" xfId="25194"/>
    <cellStyle name="Normal 8 2 3 2 4 5" xfId="25195"/>
    <cellStyle name="Normal 8 2 3 2 5" xfId="6422"/>
    <cellStyle name="Normal 8 2 3 2 5 2" xfId="25196"/>
    <cellStyle name="Normal 8 2 3 2 5 3" xfId="25197"/>
    <cellStyle name="Normal 8 2 3 2 6" xfId="25198"/>
    <cellStyle name="Normal 8 2 3 2 7" xfId="25199"/>
    <cellStyle name="Normal 8 2 3 2 8" xfId="25200"/>
    <cellStyle name="Normal 8 2 3 2 9" xfId="32850"/>
    <cellStyle name="Normal 8 2 3 3" xfId="1187"/>
    <cellStyle name="Normal 8 2 3 3 2" xfId="3225"/>
    <cellStyle name="Normal 8 2 3 3 2 2" xfId="6423"/>
    <cellStyle name="Normal 8 2 3 3 2 2 2" xfId="25201"/>
    <cellStyle name="Normal 8 2 3 3 2 2 3" xfId="25202"/>
    <cellStyle name="Normal 8 2 3 3 2 3" xfId="25203"/>
    <cellStyle name="Normal 8 2 3 3 2 4" xfId="25204"/>
    <cellStyle name="Normal 8 2 3 3 2 5" xfId="25205"/>
    <cellStyle name="Normal 8 2 3 3 2 6" xfId="34157"/>
    <cellStyle name="Normal 8 2 3 3 3" xfId="2039"/>
    <cellStyle name="Normal 8 2 3 3 3 2" xfId="6424"/>
    <cellStyle name="Normal 8 2 3 3 3 2 2" xfId="25206"/>
    <cellStyle name="Normal 8 2 3 3 3 2 3" xfId="25207"/>
    <cellStyle name="Normal 8 2 3 3 3 3" xfId="25208"/>
    <cellStyle name="Normal 8 2 3 3 3 4" xfId="25209"/>
    <cellStyle name="Normal 8 2 3 3 3 5" xfId="25210"/>
    <cellStyle name="Normal 8 2 3 3 4" xfId="6425"/>
    <cellStyle name="Normal 8 2 3 3 4 2" xfId="25211"/>
    <cellStyle name="Normal 8 2 3 3 4 3" xfId="25212"/>
    <cellStyle name="Normal 8 2 3 3 5" xfId="25213"/>
    <cellStyle name="Normal 8 2 3 3 6" xfId="25214"/>
    <cellStyle name="Normal 8 2 3 3 7" xfId="25215"/>
    <cellStyle name="Normal 8 2 3 3 8" xfId="33373"/>
    <cellStyle name="Normal 8 2 3 4" xfId="2678"/>
    <cellStyle name="Normal 8 2 3 4 2" xfId="6426"/>
    <cellStyle name="Normal 8 2 3 4 2 2" xfId="25216"/>
    <cellStyle name="Normal 8 2 3 4 2 3" xfId="25217"/>
    <cellStyle name="Normal 8 2 3 4 2 4" xfId="25218"/>
    <cellStyle name="Normal 8 2 3 4 3" xfId="25219"/>
    <cellStyle name="Normal 8 2 3 4 4" xfId="25220"/>
    <cellStyle name="Normal 8 2 3 4 5" xfId="25221"/>
    <cellStyle name="Normal 8 2 3 4 6" xfId="34154"/>
    <cellStyle name="Normal 8 2 3 5" xfId="1533"/>
    <cellStyle name="Normal 8 2 3 5 2" xfId="6427"/>
    <cellStyle name="Normal 8 2 3 5 2 2" xfId="25222"/>
    <cellStyle name="Normal 8 2 3 5 2 3" xfId="25223"/>
    <cellStyle name="Normal 8 2 3 5 3" xfId="25224"/>
    <cellStyle name="Normal 8 2 3 5 4" xfId="25225"/>
    <cellStyle name="Normal 8 2 3 5 5" xfId="25226"/>
    <cellStyle name="Normal 8 2 3 6" xfId="6428"/>
    <cellStyle name="Normal 8 2 3 6 2" xfId="25227"/>
    <cellStyle name="Normal 8 2 3 6 3" xfId="25228"/>
    <cellStyle name="Normal 8 2 3 7" xfId="25229"/>
    <cellStyle name="Normal 8 2 3 8" xfId="25230"/>
    <cellStyle name="Normal 8 2 3 9" xfId="25231"/>
    <cellStyle name="Normal 8 2 4" xfId="530"/>
    <cellStyle name="Normal 8 2 4 2" xfId="1188"/>
    <cellStyle name="Normal 8 2 4 2 2" xfId="3289"/>
    <cellStyle name="Normal 8 2 4 2 2 2" xfId="6429"/>
    <cellStyle name="Normal 8 2 4 2 2 2 2" xfId="25232"/>
    <cellStyle name="Normal 8 2 4 2 2 2 3" xfId="25233"/>
    <cellStyle name="Normal 8 2 4 2 2 3" xfId="25234"/>
    <cellStyle name="Normal 8 2 4 2 2 4" xfId="25235"/>
    <cellStyle name="Normal 8 2 4 2 2 5" xfId="25236"/>
    <cellStyle name="Normal 8 2 4 2 2 6" xfId="34159"/>
    <cellStyle name="Normal 8 2 4 2 3" xfId="2093"/>
    <cellStyle name="Normal 8 2 4 2 3 2" xfId="6430"/>
    <cellStyle name="Normal 8 2 4 2 3 2 2" xfId="25237"/>
    <cellStyle name="Normal 8 2 4 2 3 2 3" xfId="25238"/>
    <cellStyle name="Normal 8 2 4 2 3 3" xfId="25239"/>
    <cellStyle name="Normal 8 2 4 2 3 4" xfId="25240"/>
    <cellStyle name="Normal 8 2 4 2 3 5" xfId="25241"/>
    <cellStyle name="Normal 8 2 4 2 4" xfId="6431"/>
    <cellStyle name="Normal 8 2 4 2 4 2" xfId="25242"/>
    <cellStyle name="Normal 8 2 4 2 4 3" xfId="25243"/>
    <cellStyle name="Normal 8 2 4 2 5" xfId="25244"/>
    <cellStyle name="Normal 8 2 4 2 6" xfId="25245"/>
    <cellStyle name="Normal 8 2 4 2 7" xfId="25246"/>
    <cellStyle name="Normal 8 2 4 2 8" xfId="33375"/>
    <cellStyle name="Normal 8 2 4 3" xfId="2742"/>
    <cellStyle name="Normal 8 2 4 3 2" xfId="6432"/>
    <cellStyle name="Normal 8 2 4 3 2 2" xfId="25247"/>
    <cellStyle name="Normal 8 2 4 3 2 3" xfId="25248"/>
    <cellStyle name="Normal 8 2 4 3 2 4" xfId="25249"/>
    <cellStyle name="Normal 8 2 4 3 3" xfId="25250"/>
    <cellStyle name="Normal 8 2 4 3 4" xfId="25251"/>
    <cellStyle name="Normal 8 2 4 3 5" xfId="25252"/>
    <cellStyle name="Normal 8 2 4 3 6" xfId="34158"/>
    <cellStyle name="Normal 8 2 4 4" xfId="1597"/>
    <cellStyle name="Normal 8 2 4 4 2" xfId="6433"/>
    <cellStyle name="Normal 8 2 4 4 2 2" xfId="25253"/>
    <cellStyle name="Normal 8 2 4 4 2 3" xfId="25254"/>
    <cellStyle name="Normal 8 2 4 4 3" xfId="25255"/>
    <cellStyle name="Normal 8 2 4 4 4" xfId="25256"/>
    <cellStyle name="Normal 8 2 4 4 5" xfId="25257"/>
    <cellStyle name="Normal 8 2 4 5" xfId="6434"/>
    <cellStyle name="Normal 8 2 4 5 2" xfId="25258"/>
    <cellStyle name="Normal 8 2 4 5 3" xfId="25259"/>
    <cellStyle name="Normal 8 2 4 6" xfId="25260"/>
    <cellStyle name="Normal 8 2 4 7" xfId="25261"/>
    <cellStyle name="Normal 8 2 4 8" xfId="25262"/>
    <cellStyle name="Normal 8 2 4 9" xfId="32914"/>
    <cellStyle name="Normal 8 2 5" xfId="531"/>
    <cellStyle name="Normal 8 2 5 2" xfId="1189"/>
    <cellStyle name="Normal 8 2 5 2 2" xfId="3496"/>
    <cellStyle name="Normal 8 2 5 2 2 2" xfId="6435"/>
    <cellStyle name="Normal 8 2 5 2 2 2 2" xfId="25263"/>
    <cellStyle name="Normal 8 2 5 2 2 2 3" xfId="25264"/>
    <cellStyle name="Normal 8 2 5 2 2 3" xfId="25265"/>
    <cellStyle name="Normal 8 2 5 2 2 4" xfId="25266"/>
    <cellStyle name="Normal 8 2 5 2 2 5" xfId="25267"/>
    <cellStyle name="Normal 8 2 5 2 2 6" xfId="34161"/>
    <cellStyle name="Normal 8 2 5 2 3" xfId="2252"/>
    <cellStyle name="Normal 8 2 5 2 3 2" xfId="6436"/>
    <cellStyle name="Normal 8 2 5 2 3 2 2" xfId="25268"/>
    <cellStyle name="Normal 8 2 5 2 3 2 3" xfId="25269"/>
    <cellStyle name="Normal 8 2 5 2 3 3" xfId="25270"/>
    <cellStyle name="Normal 8 2 5 2 3 4" xfId="25271"/>
    <cellStyle name="Normal 8 2 5 2 3 5" xfId="25272"/>
    <cellStyle name="Normal 8 2 5 2 4" xfId="6437"/>
    <cellStyle name="Normal 8 2 5 2 4 2" xfId="25273"/>
    <cellStyle name="Normal 8 2 5 2 4 3" xfId="25274"/>
    <cellStyle name="Normal 8 2 5 2 5" xfId="25275"/>
    <cellStyle name="Normal 8 2 5 2 6" xfId="25276"/>
    <cellStyle name="Normal 8 2 5 2 7" xfId="25277"/>
    <cellStyle name="Normal 8 2 5 2 8" xfId="33376"/>
    <cellStyle name="Normal 8 2 5 3" xfId="2948"/>
    <cellStyle name="Normal 8 2 5 3 2" xfId="6438"/>
    <cellStyle name="Normal 8 2 5 3 2 2" xfId="25278"/>
    <cellStyle name="Normal 8 2 5 3 2 3" xfId="25279"/>
    <cellStyle name="Normal 8 2 5 3 2 4" xfId="25280"/>
    <cellStyle name="Normal 8 2 5 3 3" xfId="25281"/>
    <cellStyle name="Normal 8 2 5 3 4" xfId="25282"/>
    <cellStyle name="Normal 8 2 5 3 5" xfId="25283"/>
    <cellStyle name="Normal 8 2 5 3 6" xfId="34160"/>
    <cellStyle name="Normal 8 2 5 4" xfId="1804"/>
    <cellStyle name="Normal 8 2 5 4 2" xfId="6439"/>
    <cellStyle name="Normal 8 2 5 4 2 2" xfId="25284"/>
    <cellStyle name="Normal 8 2 5 4 2 3" xfId="25285"/>
    <cellStyle name="Normal 8 2 5 4 3" xfId="25286"/>
    <cellStyle name="Normal 8 2 5 4 4" xfId="25287"/>
    <cellStyle name="Normal 8 2 5 4 5" xfId="25288"/>
    <cellStyle name="Normal 8 2 5 5" xfId="6440"/>
    <cellStyle name="Normal 8 2 5 5 2" xfId="25289"/>
    <cellStyle name="Normal 8 2 5 5 3" xfId="25290"/>
    <cellStyle name="Normal 8 2 5 6" xfId="25291"/>
    <cellStyle name="Normal 8 2 5 7" xfId="25292"/>
    <cellStyle name="Normal 8 2 5 8" xfId="25293"/>
    <cellStyle name="Normal 8 2 5 9" xfId="32696"/>
    <cellStyle name="Normal 8 2 6" xfId="1190"/>
    <cellStyle name="Normal 8 2 6 2" xfId="3046"/>
    <cellStyle name="Normal 8 2 6 2 2" xfId="6441"/>
    <cellStyle name="Normal 8 2 6 2 2 2" xfId="25294"/>
    <cellStyle name="Normal 8 2 6 2 2 3" xfId="25295"/>
    <cellStyle name="Normal 8 2 6 2 3" xfId="25296"/>
    <cellStyle name="Normal 8 2 6 2 4" xfId="25297"/>
    <cellStyle name="Normal 8 2 6 2 5" xfId="25298"/>
    <cellStyle name="Normal 8 2 6 2 6" xfId="34162"/>
    <cellStyle name="Normal 8 2 6 3" xfId="1897"/>
    <cellStyle name="Normal 8 2 6 3 2" xfId="6442"/>
    <cellStyle name="Normal 8 2 6 3 2 2" xfId="25299"/>
    <cellStyle name="Normal 8 2 6 3 2 3" xfId="25300"/>
    <cellStyle name="Normal 8 2 6 3 3" xfId="25301"/>
    <cellStyle name="Normal 8 2 6 3 4" xfId="25302"/>
    <cellStyle name="Normal 8 2 6 3 5" xfId="25303"/>
    <cellStyle name="Normal 8 2 6 4" xfId="6443"/>
    <cellStyle name="Normal 8 2 6 4 2" xfId="25304"/>
    <cellStyle name="Normal 8 2 6 4 3" xfId="25305"/>
    <cellStyle name="Normal 8 2 6 5" xfId="25306"/>
    <cellStyle name="Normal 8 2 6 6" xfId="25307"/>
    <cellStyle name="Normal 8 2 6 7" xfId="25308"/>
    <cellStyle name="Normal 8 2 6 8" xfId="33365"/>
    <cellStyle name="Normal 8 2 7" xfId="1191"/>
    <cellStyle name="Normal 8 2 7 2" xfId="3657"/>
    <cellStyle name="Normal 8 2 7 2 2" xfId="6444"/>
    <cellStyle name="Normal 8 2 7 2 2 2" xfId="25309"/>
    <cellStyle name="Normal 8 2 7 2 2 3" xfId="25310"/>
    <cellStyle name="Normal 8 2 7 2 3" xfId="25311"/>
    <cellStyle name="Normal 8 2 7 2 4" xfId="25312"/>
    <cellStyle name="Normal 8 2 7 2 5" xfId="25313"/>
    <cellStyle name="Normal 8 2 7 3" xfId="2411"/>
    <cellStyle name="Normal 8 2 7 3 2" xfId="6445"/>
    <cellStyle name="Normal 8 2 7 3 2 2" xfId="25314"/>
    <cellStyle name="Normal 8 2 7 3 2 3" xfId="25315"/>
    <cellStyle name="Normal 8 2 7 3 3" xfId="25316"/>
    <cellStyle name="Normal 8 2 7 3 4" xfId="25317"/>
    <cellStyle name="Normal 8 2 7 3 5" xfId="25318"/>
    <cellStyle name="Normal 8 2 7 4" xfId="6446"/>
    <cellStyle name="Normal 8 2 7 4 2" xfId="25319"/>
    <cellStyle name="Normal 8 2 7 4 3" xfId="25320"/>
    <cellStyle name="Normal 8 2 7 5" xfId="25321"/>
    <cellStyle name="Normal 8 2 7 6" xfId="25322"/>
    <cellStyle name="Normal 8 2 7 7" xfId="25323"/>
    <cellStyle name="Normal 8 2 7 8" xfId="34139"/>
    <cellStyle name="Normal 8 2 8" xfId="2499"/>
    <cellStyle name="Normal 8 2 8 2" xfId="6447"/>
    <cellStyle name="Normal 8 2 8 2 2" xfId="25324"/>
    <cellStyle name="Normal 8 2 8 2 3" xfId="25325"/>
    <cellStyle name="Normal 8 2 8 3" xfId="25326"/>
    <cellStyle name="Normal 8 2 8 4" xfId="25327"/>
    <cellStyle name="Normal 8 2 8 5" xfId="25328"/>
    <cellStyle name="Normal 8 2 9" xfId="1354"/>
    <cellStyle name="Normal 8 2 9 2" xfId="6448"/>
    <cellStyle name="Normal 8 2 9 2 2" xfId="25329"/>
    <cellStyle name="Normal 8 2 9 2 3" xfId="25330"/>
    <cellStyle name="Normal 8 2 9 3" xfId="25331"/>
    <cellStyle name="Normal 8 2 9 4" xfId="25332"/>
    <cellStyle name="Normal 8 2 9 5" xfId="25333"/>
    <cellStyle name="Normal 8 3" xfId="532"/>
    <cellStyle name="Normal 8 3 10" xfId="25334"/>
    <cellStyle name="Normal 8 3 11" xfId="25335"/>
    <cellStyle name="Normal 8 3 12" xfId="25336"/>
    <cellStyle name="Normal 8 3 13" xfId="32625"/>
    <cellStyle name="Normal 8 3 2" xfId="533"/>
    <cellStyle name="Normal 8 3 2 10" xfId="25337"/>
    <cellStyle name="Normal 8 3 2 11" xfId="32626"/>
    <cellStyle name="Normal 8 3 2 2" xfId="534"/>
    <cellStyle name="Normal 8 3 2 2 10" xfId="32627"/>
    <cellStyle name="Normal 8 3 2 2 2" xfId="535"/>
    <cellStyle name="Normal 8 3 2 2 2 2" xfId="1192"/>
    <cellStyle name="Normal 8 3 2 2 2 2 2" xfId="3497"/>
    <cellStyle name="Normal 8 3 2 2 2 2 2 2" xfId="6449"/>
    <cellStyle name="Normal 8 3 2 2 2 2 2 2 2" xfId="25338"/>
    <cellStyle name="Normal 8 3 2 2 2 2 2 2 3" xfId="25339"/>
    <cellStyle name="Normal 8 3 2 2 2 2 2 3" xfId="25340"/>
    <cellStyle name="Normal 8 3 2 2 2 2 2 4" xfId="25341"/>
    <cellStyle name="Normal 8 3 2 2 2 2 2 5" xfId="25342"/>
    <cellStyle name="Normal 8 3 2 2 2 2 2 6" xfId="34167"/>
    <cellStyle name="Normal 8 3 2 2 2 2 3" xfId="2253"/>
    <cellStyle name="Normal 8 3 2 2 2 2 3 2" xfId="6450"/>
    <cellStyle name="Normal 8 3 2 2 2 2 3 2 2" xfId="25343"/>
    <cellStyle name="Normal 8 3 2 2 2 2 3 2 3" xfId="25344"/>
    <cellStyle name="Normal 8 3 2 2 2 2 3 3" xfId="25345"/>
    <cellStyle name="Normal 8 3 2 2 2 2 3 4" xfId="25346"/>
    <cellStyle name="Normal 8 3 2 2 2 2 3 5" xfId="25347"/>
    <cellStyle name="Normal 8 3 2 2 2 2 4" xfId="6451"/>
    <cellStyle name="Normal 8 3 2 2 2 2 4 2" xfId="25348"/>
    <cellStyle name="Normal 8 3 2 2 2 2 4 3" xfId="25349"/>
    <cellStyle name="Normal 8 3 2 2 2 2 5" xfId="25350"/>
    <cellStyle name="Normal 8 3 2 2 2 2 6" xfId="25351"/>
    <cellStyle name="Normal 8 3 2 2 2 2 7" xfId="25352"/>
    <cellStyle name="Normal 8 3 2 2 2 2 8" xfId="33380"/>
    <cellStyle name="Normal 8 3 2 2 2 3" xfId="2949"/>
    <cellStyle name="Normal 8 3 2 2 2 3 2" xfId="6452"/>
    <cellStyle name="Normal 8 3 2 2 2 3 2 2" xfId="25353"/>
    <cellStyle name="Normal 8 3 2 2 2 3 2 3" xfId="25354"/>
    <cellStyle name="Normal 8 3 2 2 2 3 2 4" xfId="25355"/>
    <cellStyle name="Normal 8 3 2 2 2 3 3" xfId="25356"/>
    <cellStyle name="Normal 8 3 2 2 2 3 4" xfId="25357"/>
    <cellStyle name="Normal 8 3 2 2 2 3 5" xfId="25358"/>
    <cellStyle name="Normal 8 3 2 2 2 3 6" xfId="34166"/>
    <cellStyle name="Normal 8 3 2 2 2 4" xfId="1805"/>
    <cellStyle name="Normal 8 3 2 2 2 4 2" xfId="6453"/>
    <cellStyle name="Normal 8 3 2 2 2 4 2 2" xfId="25359"/>
    <cellStyle name="Normal 8 3 2 2 2 4 2 3" xfId="25360"/>
    <cellStyle name="Normal 8 3 2 2 2 4 3" xfId="25361"/>
    <cellStyle name="Normal 8 3 2 2 2 4 4" xfId="25362"/>
    <cellStyle name="Normal 8 3 2 2 2 4 5" xfId="25363"/>
    <cellStyle name="Normal 8 3 2 2 2 5" xfId="6454"/>
    <cellStyle name="Normal 8 3 2 2 2 5 2" xfId="25364"/>
    <cellStyle name="Normal 8 3 2 2 2 5 3" xfId="25365"/>
    <cellStyle name="Normal 8 3 2 2 2 6" xfId="25366"/>
    <cellStyle name="Normal 8 3 2 2 2 7" xfId="25367"/>
    <cellStyle name="Normal 8 3 2 2 2 8" xfId="25368"/>
    <cellStyle name="Normal 8 3 2 2 2 9" xfId="32851"/>
    <cellStyle name="Normal 8 3 2 2 3" xfId="1193"/>
    <cellStyle name="Normal 8 3 2 2 3 2" xfId="3226"/>
    <cellStyle name="Normal 8 3 2 2 3 2 2" xfId="6455"/>
    <cellStyle name="Normal 8 3 2 2 3 2 2 2" xfId="25369"/>
    <cellStyle name="Normal 8 3 2 2 3 2 2 3" xfId="25370"/>
    <cellStyle name="Normal 8 3 2 2 3 2 3" xfId="25371"/>
    <cellStyle name="Normal 8 3 2 2 3 2 4" xfId="25372"/>
    <cellStyle name="Normal 8 3 2 2 3 2 5" xfId="25373"/>
    <cellStyle name="Normal 8 3 2 2 3 2 6" xfId="34168"/>
    <cellStyle name="Normal 8 3 2 2 3 3" xfId="2040"/>
    <cellStyle name="Normal 8 3 2 2 3 3 2" xfId="6456"/>
    <cellStyle name="Normal 8 3 2 2 3 3 2 2" xfId="25374"/>
    <cellStyle name="Normal 8 3 2 2 3 3 2 3" xfId="25375"/>
    <cellStyle name="Normal 8 3 2 2 3 3 3" xfId="25376"/>
    <cellStyle name="Normal 8 3 2 2 3 3 4" xfId="25377"/>
    <cellStyle name="Normal 8 3 2 2 3 3 5" xfId="25378"/>
    <cellStyle name="Normal 8 3 2 2 3 4" xfId="6457"/>
    <cellStyle name="Normal 8 3 2 2 3 4 2" xfId="25379"/>
    <cellStyle name="Normal 8 3 2 2 3 4 3" xfId="25380"/>
    <cellStyle name="Normal 8 3 2 2 3 5" xfId="25381"/>
    <cellStyle name="Normal 8 3 2 2 3 6" xfId="25382"/>
    <cellStyle name="Normal 8 3 2 2 3 7" xfId="25383"/>
    <cellStyle name="Normal 8 3 2 2 3 8" xfId="33379"/>
    <cellStyle name="Normal 8 3 2 2 4" xfId="2679"/>
    <cellStyle name="Normal 8 3 2 2 4 2" xfId="6458"/>
    <cellStyle name="Normal 8 3 2 2 4 2 2" xfId="25384"/>
    <cellStyle name="Normal 8 3 2 2 4 2 3" xfId="25385"/>
    <cellStyle name="Normal 8 3 2 2 4 2 4" xfId="25386"/>
    <cellStyle name="Normal 8 3 2 2 4 3" xfId="25387"/>
    <cellStyle name="Normal 8 3 2 2 4 4" xfId="25388"/>
    <cellStyle name="Normal 8 3 2 2 4 5" xfId="25389"/>
    <cellStyle name="Normal 8 3 2 2 4 6" xfId="34165"/>
    <cellStyle name="Normal 8 3 2 2 5" xfId="1534"/>
    <cellStyle name="Normal 8 3 2 2 5 2" xfId="6459"/>
    <cellStyle name="Normal 8 3 2 2 5 2 2" xfId="25390"/>
    <cellStyle name="Normal 8 3 2 2 5 2 3" xfId="25391"/>
    <cellStyle name="Normal 8 3 2 2 5 3" xfId="25392"/>
    <cellStyle name="Normal 8 3 2 2 5 4" xfId="25393"/>
    <cellStyle name="Normal 8 3 2 2 5 5" xfId="25394"/>
    <cellStyle name="Normal 8 3 2 2 6" xfId="6460"/>
    <cellStyle name="Normal 8 3 2 2 6 2" xfId="25395"/>
    <cellStyle name="Normal 8 3 2 2 6 3" xfId="25396"/>
    <cellStyle name="Normal 8 3 2 2 7" xfId="25397"/>
    <cellStyle name="Normal 8 3 2 2 8" xfId="25398"/>
    <cellStyle name="Normal 8 3 2 2 9" xfId="25399"/>
    <cellStyle name="Normal 8 3 2 3" xfId="536"/>
    <cellStyle name="Normal 8 3 2 3 2" xfId="1194"/>
    <cellStyle name="Normal 8 3 2 3 2 2" xfId="3498"/>
    <cellStyle name="Normal 8 3 2 3 2 2 2" xfId="6461"/>
    <cellStyle name="Normal 8 3 2 3 2 2 2 2" xfId="25400"/>
    <cellStyle name="Normal 8 3 2 3 2 2 2 3" xfId="25401"/>
    <cellStyle name="Normal 8 3 2 3 2 2 3" xfId="25402"/>
    <cellStyle name="Normal 8 3 2 3 2 2 4" xfId="25403"/>
    <cellStyle name="Normal 8 3 2 3 2 2 5" xfId="25404"/>
    <cellStyle name="Normal 8 3 2 3 2 2 6" xfId="34170"/>
    <cellStyle name="Normal 8 3 2 3 2 3" xfId="2254"/>
    <cellStyle name="Normal 8 3 2 3 2 3 2" xfId="6462"/>
    <cellStyle name="Normal 8 3 2 3 2 3 2 2" xfId="25405"/>
    <cellStyle name="Normal 8 3 2 3 2 3 2 3" xfId="25406"/>
    <cellStyle name="Normal 8 3 2 3 2 3 3" xfId="25407"/>
    <cellStyle name="Normal 8 3 2 3 2 3 4" xfId="25408"/>
    <cellStyle name="Normal 8 3 2 3 2 3 5" xfId="25409"/>
    <cellStyle name="Normal 8 3 2 3 2 4" xfId="6463"/>
    <cellStyle name="Normal 8 3 2 3 2 4 2" xfId="25410"/>
    <cellStyle name="Normal 8 3 2 3 2 4 3" xfId="25411"/>
    <cellStyle name="Normal 8 3 2 3 2 5" xfId="25412"/>
    <cellStyle name="Normal 8 3 2 3 2 6" xfId="25413"/>
    <cellStyle name="Normal 8 3 2 3 2 7" xfId="25414"/>
    <cellStyle name="Normal 8 3 2 3 2 8" xfId="33381"/>
    <cellStyle name="Normal 8 3 2 3 3" xfId="2950"/>
    <cellStyle name="Normal 8 3 2 3 3 2" xfId="6464"/>
    <cellStyle name="Normal 8 3 2 3 3 2 2" xfId="25415"/>
    <cellStyle name="Normal 8 3 2 3 3 2 3" xfId="25416"/>
    <cellStyle name="Normal 8 3 2 3 3 2 4" xfId="25417"/>
    <cellStyle name="Normal 8 3 2 3 3 3" xfId="25418"/>
    <cellStyle name="Normal 8 3 2 3 3 4" xfId="25419"/>
    <cellStyle name="Normal 8 3 2 3 3 5" xfId="25420"/>
    <cellStyle name="Normal 8 3 2 3 3 6" xfId="34169"/>
    <cellStyle name="Normal 8 3 2 3 4" xfId="1806"/>
    <cellStyle name="Normal 8 3 2 3 4 2" xfId="6465"/>
    <cellStyle name="Normal 8 3 2 3 4 2 2" xfId="25421"/>
    <cellStyle name="Normal 8 3 2 3 4 2 3" xfId="25422"/>
    <cellStyle name="Normal 8 3 2 3 4 3" xfId="25423"/>
    <cellStyle name="Normal 8 3 2 3 4 4" xfId="25424"/>
    <cellStyle name="Normal 8 3 2 3 4 5" xfId="25425"/>
    <cellStyle name="Normal 8 3 2 3 5" xfId="6466"/>
    <cellStyle name="Normal 8 3 2 3 5 2" xfId="25426"/>
    <cellStyle name="Normal 8 3 2 3 5 3" xfId="25427"/>
    <cellStyle name="Normal 8 3 2 3 6" xfId="25428"/>
    <cellStyle name="Normal 8 3 2 3 7" xfId="25429"/>
    <cellStyle name="Normal 8 3 2 3 8" xfId="25430"/>
    <cellStyle name="Normal 8 3 2 3 9" xfId="32751"/>
    <cellStyle name="Normal 8 3 2 4" xfId="1195"/>
    <cellStyle name="Normal 8 3 2 4 2" xfId="3116"/>
    <cellStyle name="Normal 8 3 2 4 2 2" xfId="6467"/>
    <cellStyle name="Normal 8 3 2 4 2 2 2" xfId="25431"/>
    <cellStyle name="Normal 8 3 2 4 2 2 3" xfId="25432"/>
    <cellStyle name="Normal 8 3 2 4 2 3" xfId="25433"/>
    <cellStyle name="Normal 8 3 2 4 2 4" xfId="25434"/>
    <cellStyle name="Normal 8 3 2 4 2 5" xfId="25435"/>
    <cellStyle name="Normal 8 3 2 4 2 6" xfId="34171"/>
    <cellStyle name="Normal 8 3 2 4 3" xfId="1952"/>
    <cellStyle name="Normal 8 3 2 4 3 2" xfId="6468"/>
    <cellStyle name="Normal 8 3 2 4 3 2 2" xfId="25436"/>
    <cellStyle name="Normal 8 3 2 4 3 2 3" xfId="25437"/>
    <cellStyle name="Normal 8 3 2 4 3 3" xfId="25438"/>
    <cellStyle name="Normal 8 3 2 4 3 4" xfId="25439"/>
    <cellStyle name="Normal 8 3 2 4 3 5" xfId="25440"/>
    <cellStyle name="Normal 8 3 2 4 4" xfId="6469"/>
    <cellStyle name="Normal 8 3 2 4 4 2" xfId="25441"/>
    <cellStyle name="Normal 8 3 2 4 4 3" xfId="25442"/>
    <cellStyle name="Normal 8 3 2 4 5" xfId="25443"/>
    <cellStyle name="Normal 8 3 2 4 6" xfId="25444"/>
    <cellStyle name="Normal 8 3 2 4 7" xfId="25445"/>
    <cellStyle name="Normal 8 3 2 4 8" xfId="33378"/>
    <cellStyle name="Normal 8 3 2 5" xfId="2569"/>
    <cellStyle name="Normal 8 3 2 5 2" xfId="6470"/>
    <cellStyle name="Normal 8 3 2 5 2 2" xfId="25446"/>
    <cellStyle name="Normal 8 3 2 5 2 3" xfId="25447"/>
    <cellStyle name="Normal 8 3 2 5 2 4" xfId="25448"/>
    <cellStyle name="Normal 8 3 2 5 3" xfId="25449"/>
    <cellStyle name="Normal 8 3 2 5 4" xfId="25450"/>
    <cellStyle name="Normal 8 3 2 5 5" xfId="25451"/>
    <cellStyle name="Normal 8 3 2 5 6" xfId="34164"/>
    <cellStyle name="Normal 8 3 2 6" xfId="1424"/>
    <cellStyle name="Normal 8 3 2 6 2" xfId="6471"/>
    <cellStyle name="Normal 8 3 2 6 2 2" xfId="25452"/>
    <cellStyle name="Normal 8 3 2 6 2 3" xfId="25453"/>
    <cellStyle name="Normal 8 3 2 6 3" xfId="25454"/>
    <cellStyle name="Normal 8 3 2 6 4" xfId="25455"/>
    <cellStyle name="Normal 8 3 2 6 5" xfId="25456"/>
    <cellStyle name="Normal 8 3 2 7" xfId="6472"/>
    <cellStyle name="Normal 8 3 2 7 2" xfId="25457"/>
    <cellStyle name="Normal 8 3 2 7 3" xfId="25458"/>
    <cellStyle name="Normal 8 3 2 8" xfId="25459"/>
    <cellStyle name="Normal 8 3 2 9" xfId="25460"/>
    <cellStyle name="Normal 8 3 3" xfId="537"/>
    <cellStyle name="Normal 8 3 3 10" xfId="32628"/>
    <cellStyle name="Normal 8 3 3 2" xfId="538"/>
    <cellStyle name="Normal 8 3 3 2 2" xfId="1196"/>
    <cellStyle name="Normal 8 3 3 2 2 2" xfId="3499"/>
    <cellStyle name="Normal 8 3 3 2 2 2 2" xfId="6473"/>
    <cellStyle name="Normal 8 3 3 2 2 2 2 2" xfId="25461"/>
    <cellStyle name="Normal 8 3 3 2 2 2 2 3" xfId="25462"/>
    <cellStyle name="Normal 8 3 3 2 2 2 3" xfId="25463"/>
    <cellStyle name="Normal 8 3 3 2 2 2 4" xfId="25464"/>
    <cellStyle name="Normal 8 3 3 2 2 2 5" xfId="25465"/>
    <cellStyle name="Normal 8 3 3 2 2 2 6" xfId="34174"/>
    <cellStyle name="Normal 8 3 3 2 2 3" xfId="2255"/>
    <cellStyle name="Normal 8 3 3 2 2 3 2" xfId="6474"/>
    <cellStyle name="Normal 8 3 3 2 2 3 2 2" xfId="25466"/>
    <cellStyle name="Normal 8 3 3 2 2 3 2 3" xfId="25467"/>
    <cellStyle name="Normal 8 3 3 2 2 3 3" xfId="25468"/>
    <cellStyle name="Normal 8 3 3 2 2 3 4" xfId="25469"/>
    <cellStyle name="Normal 8 3 3 2 2 3 5" xfId="25470"/>
    <cellStyle name="Normal 8 3 3 2 2 4" xfId="6475"/>
    <cellStyle name="Normal 8 3 3 2 2 4 2" xfId="25471"/>
    <cellStyle name="Normal 8 3 3 2 2 4 3" xfId="25472"/>
    <cellStyle name="Normal 8 3 3 2 2 5" xfId="25473"/>
    <cellStyle name="Normal 8 3 3 2 2 6" xfId="25474"/>
    <cellStyle name="Normal 8 3 3 2 2 7" xfId="25475"/>
    <cellStyle name="Normal 8 3 3 2 2 8" xfId="33383"/>
    <cellStyle name="Normal 8 3 3 2 3" xfId="2951"/>
    <cellStyle name="Normal 8 3 3 2 3 2" xfId="6476"/>
    <cellStyle name="Normal 8 3 3 2 3 2 2" xfId="25476"/>
    <cellStyle name="Normal 8 3 3 2 3 2 3" xfId="25477"/>
    <cellStyle name="Normal 8 3 3 2 3 2 4" xfId="25478"/>
    <cellStyle name="Normal 8 3 3 2 3 3" xfId="25479"/>
    <cellStyle name="Normal 8 3 3 2 3 4" xfId="25480"/>
    <cellStyle name="Normal 8 3 3 2 3 5" xfId="25481"/>
    <cellStyle name="Normal 8 3 3 2 3 6" xfId="34173"/>
    <cellStyle name="Normal 8 3 3 2 4" xfId="1807"/>
    <cellStyle name="Normal 8 3 3 2 4 2" xfId="6477"/>
    <cellStyle name="Normal 8 3 3 2 4 2 2" xfId="25482"/>
    <cellStyle name="Normal 8 3 3 2 4 2 3" xfId="25483"/>
    <cellStyle name="Normal 8 3 3 2 4 3" xfId="25484"/>
    <cellStyle name="Normal 8 3 3 2 4 4" xfId="25485"/>
    <cellStyle name="Normal 8 3 3 2 4 5" xfId="25486"/>
    <cellStyle name="Normal 8 3 3 2 5" xfId="6478"/>
    <cellStyle name="Normal 8 3 3 2 5 2" xfId="25487"/>
    <cellStyle name="Normal 8 3 3 2 5 3" xfId="25488"/>
    <cellStyle name="Normal 8 3 3 2 6" xfId="25489"/>
    <cellStyle name="Normal 8 3 3 2 7" xfId="25490"/>
    <cellStyle name="Normal 8 3 3 2 8" xfId="25491"/>
    <cellStyle name="Normal 8 3 3 2 9" xfId="32852"/>
    <cellStyle name="Normal 8 3 3 3" xfId="1197"/>
    <cellStyle name="Normal 8 3 3 3 2" xfId="3227"/>
    <cellStyle name="Normal 8 3 3 3 2 2" xfId="6479"/>
    <cellStyle name="Normal 8 3 3 3 2 2 2" xfId="25492"/>
    <cellStyle name="Normal 8 3 3 3 2 2 3" xfId="25493"/>
    <cellStyle name="Normal 8 3 3 3 2 3" xfId="25494"/>
    <cellStyle name="Normal 8 3 3 3 2 4" xfId="25495"/>
    <cellStyle name="Normal 8 3 3 3 2 5" xfId="25496"/>
    <cellStyle name="Normal 8 3 3 3 2 6" xfId="34175"/>
    <cellStyle name="Normal 8 3 3 3 3" xfId="2041"/>
    <cellStyle name="Normal 8 3 3 3 3 2" xfId="6480"/>
    <cellStyle name="Normal 8 3 3 3 3 2 2" xfId="25497"/>
    <cellStyle name="Normal 8 3 3 3 3 2 3" xfId="25498"/>
    <cellStyle name="Normal 8 3 3 3 3 3" xfId="25499"/>
    <cellStyle name="Normal 8 3 3 3 3 4" xfId="25500"/>
    <cellStyle name="Normal 8 3 3 3 3 5" xfId="25501"/>
    <cellStyle name="Normal 8 3 3 3 4" xfId="6481"/>
    <cellStyle name="Normal 8 3 3 3 4 2" xfId="25502"/>
    <cellStyle name="Normal 8 3 3 3 4 3" xfId="25503"/>
    <cellStyle name="Normal 8 3 3 3 5" xfId="25504"/>
    <cellStyle name="Normal 8 3 3 3 6" xfId="25505"/>
    <cellStyle name="Normal 8 3 3 3 7" xfId="25506"/>
    <cellStyle name="Normal 8 3 3 3 8" xfId="33382"/>
    <cellStyle name="Normal 8 3 3 4" xfId="2680"/>
    <cellStyle name="Normal 8 3 3 4 2" xfId="6482"/>
    <cellStyle name="Normal 8 3 3 4 2 2" xfId="25507"/>
    <cellStyle name="Normal 8 3 3 4 2 3" xfId="25508"/>
    <cellStyle name="Normal 8 3 3 4 2 4" xfId="25509"/>
    <cellStyle name="Normal 8 3 3 4 3" xfId="25510"/>
    <cellStyle name="Normal 8 3 3 4 4" xfId="25511"/>
    <cellStyle name="Normal 8 3 3 4 5" xfId="25512"/>
    <cellStyle name="Normal 8 3 3 4 6" xfId="34172"/>
    <cellStyle name="Normal 8 3 3 5" xfId="1535"/>
    <cellStyle name="Normal 8 3 3 5 2" xfId="6483"/>
    <cellStyle name="Normal 8 3 3 5 2 2" xfId="25513"/>
    <cellStyle name="Normal 8 3 3 5 2 3" xfId="25514"/>
    <cellStyle name="Normal 8 3 3 5 3" xfId="25515"/>
    <cellStyle name="Normal 8 3 3 5 4" xfId="25516"/>
    <cellStyle name="Normal 8 3 3 5 5" xfId="25517"/>
    <cellStyle name="Normal 8 3 3 6" xfId="6484"/>
    <cellStyle name="Normal 8 3 3 6 2" xfId="25518"/>
    <cellStyle name="Normal 8 3 3 6 3" xfId="25519"/>
    <cellStyle name="Normal 8 3 3 7" xfId="25520"/>
    <cellStyle name="Normal 8 3 3 8" xfId="25521"/>
    <cellStyle name="Normal 8 3 3 9" xfId="25522"/>
    <cellStyle name="Normal 8 3 4" xfId="539"/>
    <cellStyle name="Normal 8 3 4 2" xfId="1198"/>
    <cellStyle name="Normal 8 3 4 2 2" xfId="3291"/>
    <cellStyle name="Normal 8 3 4 2 2 2" xfId="6485"/>
    <cellStyle name="Normal 8 3 4 2 2 2 2" xfId="25523"/>
    <cellStyle name="Normal 8 3 4 2 2 2 3" xfId="25524"/>
    <cellStyle name="Normal 8 3 4 2 2 3" xfId="25525"/>
    <cellStyle name="Normal 8 3 4 2 2 4" xfId="25526"/>
    <cellStyle name="Normal 8 3 4 2 2 5" xfId="25527"/>
    <cellStyle name="Normal 8 3 4 2 2 6" xfId="34177"/>
    <cellStyle name="Normal 8 3 4 2 3" xfId="2095"/>
    <cellStyle name="Normal 8 3 4 2 3 2" xfId="6486"/>
    <cellStyle name="Normal 8 3 4 2 3 2 2" xfId="25528"/>
    <cellStyle name="Normal 8 3 4 2 3 2 3" xfId="25529"/>
    <cellStyle name="Normal 8 3 4 2 3 3" xfId="25530"/>
    <cellStyle name="Normal 8 3 4 2 3 4" xfId="25531"/>
    <cellStyle name="Normal 8 3 4 2 3 5" xfId="25532"/>
    <cellStyle name="Normal 8 3 4 2 4" xfId="6487"/>
    <cellStyle name="Normal 8 3 4 2 4 2" xfId="25533"/>
    <cellStyle name="Normal 8 3 4 2 4 3" xfId="25534"/>
    <cellStyle name="Normal 8 3 4 2 5" xfId="25535"/>
    <cellStyle name="Normal 8 3 4 2 6" xfId="25536"/>
    <cellStyle name="Normal 8 3 4 2 7" xfId="25537"/>
    <cellStyle name="Normal 8 3 4 2 8" xfId="33384"/>
    <cellStyle name="Normal 8 3 4 3" xfId="2744"/>
    <cellStyle name="Normal 8 3 4 3 2" xfId="6488"/>
    <cellStyle name="Normal 8 3 4 3 2 2" xfId="25538"/>
    <cellStyle name="Normal 8 3 4 3 2 3" xfId="25539"/>
    <cellStyle name="Normal 8 3 4 3 2 4" xfId="25540"/>
    <cellStyle name="Normal 8 3 4 3 3" xfId="25541"/>
    <cellStyle name="Normal 8 3 4 3 4" xfId="25542"/>
    <cellStyle name="Normal 8 3 4 3 5" xfId="25543"/>
    <cellStyle name="Normal 8 3 4 3 6" xfId="34176"/>
    <cellStyle name="Normal 8 3 4 4" xfId="1599"/>
    <cellStyle name="Normal 8 3 4 4 2" xfId="6489"/>
    <cellStyle name="Normal 8 3 4 4 2 2" xfId="25544"/>
    <cellStyle name="Normal 8 3 4 4 2 3" xfId="25545"/>
    <cellStyle name="Normal 8 3 4 4 3" xfId="25546"/>
    <cellStyle name="Normal 8 3 4 4 4" xfId="25547"/>
    <cellStyle name="Normal 8 3 4 4 5" xfId="25548"/>
    <cellStyle name="Normal 8 3 4 5" xfId="6490"/>
    <cellStyle name="Normal 8 3 4 5 2" xfId="25549"/>
    <cellStyle name="Normal 8 3 4 5 3" xfId="25550"/>
    <cellStyle name="Normal 8 3 4 6" xfId="25551"/>
    <cellStyle name="Normal 8 3 4 7" xfId="25552"/>
    <cellStyle name="Normal 8 3 4 8" xfId="25553"/>
    <cellStyle name="Normal 8 3 4 9" xfId="32916"/>
    <cellStyle name="Normal 8 3 5" xfId="540"/>
    <cellStyle name="Normal 8 3 5 2" xfId="1199"/>
    <cellStyle name="Normal 8 3 5 2 2" xfId="3500"/>
    <cellStyle name="Normal 8 3 5 2 2 2" xfId="6491"/>
    <cellStyle name="Normal 8 3 5 2 2 2 2" xfId="25554"/>
    <cellStyle name="Normal 8 3 5 2 2 2 3" xfId="25555"/>
    <cellStyle name="Normal 8 3 5 2 2 3" xfId="25556"/>
    <cellStyle name="Normal 8 3 5 2 2 4" xfId="25557"/>
    <cellStyle name="Normal 8 3 5 2 2 5" xfId="25558"/>
    <cellStyle name="Normal 8 3 5 2 2 6" xfId="34179"/>
    <cellStyle name="Normal 8 3 5 2 3" xfId="2256"/>
    <cellStyle name="Normal 8 3 5 2 3 2" xfId="6492"/>
    <cellStyle name="Normal 8 3 5 2 3 2 2" xfId="25559"/>
    <cellStyle name="Normal 8 3 5 2 3 2 3" xfId="25560"/>
    <cellStyle name="Normal 8 3 5 2 3 3" xfId="25561"/>
    <cellStyle name="Normal 8 3 5 2 3 4" xfId="25562"/>
    <cellStyle name="Normal 8 3 5 2 3 5" xfId="25563"/>
    <cellStyle name="Normal 8 3 5 2 4" xfId="6493"/>
    <cellStyle name="Normal 8 3 5 2 4 2" xfId="25564"/>
    <cellStyle name="Normal 8 3 5 2 4 3" xfId="25565"/>
    <cellStyle name="Normal 8 3 5 2 5" xfId="25566"/>
    <cellStyle name="Normal 8 3 5 2 6" xfId="25567"/>
    <cellStyle name="Normal 8 3 5 2 7" xfId="25568"/>
    <cellStyle name="Normal 8 3 5 2 8" xfId="33385"/>
    <cellStyle name="Normal 8 3 5 3" xfId="2952"/>
    <cellStyle name="Normal 8 3 5 3 2" xfId="6494"/>
    <cellStyle name="Normal 8 3 5 3 2 2" xfId="25569"/>
    <cellStyle name="Normal 8 3 5 3 2 3" xfId="25570"/>
    <cellStyle name="Normal 8 3 5 3 2 4" xfId="25571"/>
    <cellStyle name="Normal 8 3 5 3 3" xfId="25572"/>
    <cellStyle name="Normal 8 3 5 3 4" xfId="25573"/>
    <cellStyle name="Normal 8 3 5 3 5" xfId="25574"/>
    <cellStyle name="Normal 8 3 5 3 6" xfId="34178"/>
    <cellStyle name="Normal 8 3 5 4" xfId="1808"/>
    <cellStyle name="Normal 8 3 5 4 2" xfId="6495"/>
    <cellStyle name="Normal 8 3 5 4 2 2" xfId="25575"/>
    <cellStyle name="Normal 8 3 5 4 2 3" xfId="25576"/>
    <cellStyle name="Normal 8 3 5 4 3" xfId="25577"/>
    <cellStyle name="Normal 8 3 5 4 4" xfId="25578"/>
    <cellStyle name="Normal 8 3 5 4 5" xfId="25579"/>
    <cellStyle name="Normal 8 3 5 5" xfId="6496"/>
    <cellStyle name="Normal 8 3 5 5 2" xfId="25580"/>
    <cellStyle name="Normal 8 3 5 5 3" xfId="25581"/>
    <cellStyle name="Normal 8 3 5 6" xfId="25582"/>
    <cellStyle name="Normal 8 3 5 7" xfId="25583"/>
    <cellStyle name="Normal 8 3 5 8" xfId="25584"/>
    <cellStyle name="Normal 8 3 5 9" xfId="32750"/>
    <cellStyle name="Normal 8 3 6" xfId="1200"/>
    <cellStyle name="Normal 8 3 6 2" xfId="3115"/>
    <cellStyle name="Normal 8 3 6 2 2" xfId="6497"/>
    <cellStyle name="Normal 8 3 6 2 2 2" xfId="25585"/>
    <cellStyle name="Normal 8 3 6 2 2 3" xfId="25586"/>
    <cellStyle name="Normal 8 3 6 2 3" xfId="25587"/>
    <cellStyle name="Normal 8 3 6 2 4" xfId="25588"/>
    <cellStyle name="Normal 8 3 6 2 5" xfId="25589"/>
    <cellStyle name="Normal 8 3 6 2 6" xfId="34180"/>
    <cellStyle name="Normal 8 3 6 3" xfId="1951"/>
    <cellStyle name="Normal 8 3 6 3 2" xfId="6498"/>
    <cellStyle name="Normal 8 3 6 3 2 2" xfId="25590"/>
    <cellStyle name="Normal 8 3 6 3 2 3" xfId="25591"/>
    <cellStyle name="Normal 8 3 6 3 3" xfId="25592"/>
    <cellStyle name="Normal 8 3 6 3 4" xfId="25593"/>
    <cellStyle name="Normal 8 3 6 3 5" xfId="25594"/>
    <cellStyle name="Normal 8 3 6 4" xfId="6499"/>
    <cellStyle name="Normal 8 3 6 4 2" xfId="25595"/>
    <cellStyle name="Normal 8 3 6 4 3" xfId="25596"/>
    <cellStyle name="Normal 8 3 6 5" xfId="25597"/>
    <cellStyle name="Normal 8 3 6 6" xfId="25598"/>
    <cellStyle name="Normal 8 3 6 7" xfId="25599"/>
    <cellStyle name="Normal 8 3 6 8" xfId="33377"/>
    <cellStyle name="Normal 8 3 7" xfId="2568"/>
    <cellStyle name="Normal 8 3 7 2" xfId="6500"/>
    <cellStyle name="Normal 8 3 7 2 2" xfId="25600"/>
    <cellStyle name="Normal 8 3 7 2 3" xfId="25601"/>
    <cellStyle name="Normal 8 3 7 2 4" xfId="25602"/>
    <cellStyle name="Normal 8 3 7 3" xfId="25603"/>
    <cellStyle name="Normal 8 3 7 4" xfId="25604"/>
    <cellStyle name="Normal 8 3 7 5" xfId="25605"/>
    <cellStyle name="Normal 8 3 7 6" xfId="34163"/>
    <cellStyle name="Normal 8 3 8" xfId="1423"/>
    <cellStyle name="Normal 8 3 8 2" xfId="6501"/>
    <cellStyle name="Normal 8 3 8 2 2" xfId="25606"/>
    <cellStyle name="Normal 8 3 8 2 3" xfId="25607"/>
    <cellStyle name="Normal 8 3 8 3" xfId="25608"/>
    <cellStyle name="Normal 8 3 8 4" xfId="25609"/>
    <cellStyle name="Normal 8 3 8 5" xfId="25610"/>
    <cellStyle name="Normal 8 3 9" xfId="6502"/>
    <cellStyle name="Normal 8 3 9 2" xfId="25611"/>
    <cellStyle name="Normal 8 3 9 3" xfId="25612"/>
    <cellStyle name="Normal 8 4" xfId="541"/>
    <cellStyle name="Normal 8 4 10" xfId="25613"/>
    <cellStyle name="Normal 8 4 11" xfId="32629"/>
    <cellStyle name="Normal 8 4 2" xfId="542"/>
    <cellStyle name="Normal 8 4 2 10" xfId="32630"/>
    <cellStyle name="Normal 8 4 2 2" xfId="543"/>
    <cellStyle name="Normal 8 4 2 2 2" xfId="1201"/>
    <cellStyle name="Normal 8 4 2 2 2 2" xfId="3501"/>
    <cellStyle name="Normal 8 4 2 2 2 2 2" xfId="6503"/>
    <cellStyle name="Normal 8 4 2 2 2 2 2 2" xfId="25614"/>
    <cellStyle name="Normal 8 4 2 2 2 2 2 3" xfId="25615"/>
    <cellStyle name="Normal 8 4 2 2 2 2 3" xfId="25616"/>
    <cellStyle name="Normal 8 4 2 2 2 2 4" xfId="25617"/>
    <cellStyle name="Normal 8 4 2 2 2 2 5" xfId="25618"/>
    <cellStyle name="Normal 8 4 2 2 2 2 6" xfId="34184"/>
    <cellStyle name="Normal 8 4 2 2 2 3" xfId="2257"/>
    <cellStyle name="Normal 8 4 2 2 2 3 2" xfId="6504"/>
    <cellStyle name="Normal 8 4 2 2 2 3 2 2" xfId="25619"/>
    <cellStyle name="Normal 8 4 2 2 2 3 2 3" xfId="25620"/>
    <cellStyle name="Normal 8 4 2 2 2 3 3" xfId="25621"/>
    <cellStyle name="Normal 8 4 2 2 2 3 4" xfId="25622"/>
    <cellStyle name="Normal 8 4 2 2 2 3 5" xfId="25623"/>
    <cellStyle name="Normal 8 4 2 2 2 4" xfId="6505"/>
    <cellStyle name="Normal 8 4 2 2 2 4 2" xfId="25624"/>
    <cellStyle name="Normal 8 4 2 2 2 4 3" xfId="25625"/>
    <cellStyle name="Normal 8 4 2 2 2 5" xfId="25626"/>
    <cellStyle name="Normal 8 4 2 2 2 6" xfId="25627"/>
    <cellStyle name="Normal 8 4 2 2 2 7" xfId="25628"/>
    <cellStyle name="Normal 8 4 2 2 2 8" xfId="33388"/>
    <cellStyle name="Normal 8 4 2 2 3" xfId="2953"/>
    <cellStyle name="Normal 8 4 2 2 3 2" xfId="6506"/>
    <cellStyle name="Normal 8 4 2 2 3 2 2" xfId="25629"/>
    <cellStyle name="Normal 8 4 2 2 3 2 3" xfId="25630"/>
    <cellStyle name="Normal 8 4 2 2 3 2 4" xfId="25631"/>
    <cellStyle name="Normal 8 4 2 2 3 3" xfId="25632"/>
    <cellStyle name="Normal 8 4 2 2 3 4" xfId="25633"/>
    <cellStyle name="Normal 8 4 2 2 3 5" xfId="25634"/>
    <cellStyle name="Normal 8 4 2 2 3 6" xfId="34183"/>
    <cellStyle name="Normal 8 4 2 2 4" xfId="1809"/>
    <cellStyle name="Normal 8 4 2 2 4 2" xfId="6507"/>
    <cellStyle name="Normal 8 4 2 2 4 2 2" xfId="25635"/>
    <cellStyle name="Normal 8 4 2 2 4 2 3" xfId="25636"/>
    <cellStyle name="Normal 8 4 2 2 4 3" xfId="25637"/>
    <cellStyle name="Normal 8 4 2 2 4 4" xfId="25638"/>
    <cellStyle name="Normal 8 4 2 2 4 5" xfId="25639"/>
    <cellStyle name="Normal 8 4 2 2 5" xfId="6508"/>
    <cellStyle name="Normal 8 4 2 2 5 2" xfId="25640"/>
    <cellStyle name="Normal 8 4 2 2 5 3" xfId="25641"/>
    <cellStyle name="Normal 8 4 2 2 6" xfId="25642"/>
    <cellStyle name="Normal 8 4 2 2 7" xfId="25643"/>
    <cellStyle name="Normal 8 4 2 2 8" xfId="25644"/>
    <cellStyle name="Normal 8 4 2 2 9" xfId="32853"/>
    <cellStyle name="Normal 8 4 2 3" xfId="1202"/>
    <cellStyle name="Normal 8 4 2 3 2" xfId="3228"/>
    <cellStyle name="Normal 8 4 2 3 2 2" xfId="6509"/>
    <cellStyle name="Normal 8 4 2 3 2 2 2" xfId="25645"/>
    <cellStyle name="Normal 8 4 2 3 2 2 3" xfId="25646"/>
    <cellStyle name="Normal 8 4 2 3 2 3" xfId="25647"/>
    <cellStyle name="Normal 8 4 2 3 2 4" xfId="25648"/>
    <cellStyle name="Normal 8 4 2 3 2 5" xfId="25649"/>
    <cellStyle name="Normal 8 4 2 3 2 6" xfId="34185"/>
    <cellStyle name="Normal 8 4 2 3 3" xfId="2042"/>
    <cellStyle name="Normal 8 4 2 3 3 2" xfId="6510"/>
    <cellStyle name="Normal 8 4 2 3 3 2 2" xfId="25650"/>
    <cellStyle name="Normal 8 4 2 3 3 2 3" xfId="25651"/>
    <cellStyle name="Normal 8 4 2 3 3 3" xfId="25652"/>
    <cellStyle name="Normal 8 4 2 3 3 4" xfId="25653"/>
    <cellStyle name="Normal 8 4 2 3 3 5" xfId="25654"/>
    <cellStyle name="Normal 8 4 2 3 4" xfId="6511"/>
    <cellStyle name="Normal 8 4 2 3 4 2" xfId="25655"/>
    <cellStyle name="Normal 8 4 2 3 4 3" xfId="25656"/>
    <cellStyle name="Normal 8 4 2 3 5" xfId="25657"/>
    <cellStyle name="Normal 8 4 2 3 6" xfId="25658"/>
    <cellStyle name="Normal 8 4 2 3 7" xfId="25659"/>
    <cellStyle name="Normal 8 4 2 3 8" xfId="33387"/>
    <cellStyle name="Normal 8 4 2 4" xfId="2681"/>
    <cellStyle name="Normal 8 4 2 4 2" xfId="6512"/>
    <cellStyle name="Normal 8 4 2 4 2 2" xfId="25660"/>
    <cellStyle name="Normal 8 4 2 4 2 3" xfId="25661"/>
    <cellStyle name="Normal 8 4 2 4 2 4" xfId="25662"/>
    <cellStyle name="Normal 8 4 2 4 3" xfId="25663"/>
    <cellStyle name="Normal 8 4 2 4 4" xfId="25664"/>
    <cellStyle name="Normal 8 4 2 4 5" xfId="25665"/>
    <cellStyle name="Normal 8 4 2 4 6" xfId="34182"/>
    <cellStyle name="Normal 8 4 2 5" xfId="1536"/>
    <cellStyle name="Normal 8 4 2 5 2" xfId="6513"/>
    <cellStyle name="Normal 8 4 2 5 2 2" xfId="25666"/>
    <cellStyle name="Normal 8 4 2 5 2 3" xfId="25667"/>
    <cellStyle name="Normal 8 4 2 5 3" xfId="25668"/>
    <cellStyle name="Normal 8 4 2 5 4" xfId="25669"/>
    <cellStyle name="Normal 8 4 2 5 5" xfId="25670"/>
    <cellStyle name="Normal 8 4 2 6" xfId="6514"/>
    <cellStyle name="Normal 8 4 2 6 2" xfId="25671"/>
    <cellStyle name="Normal 8 4 2 6 3" xfId="25672"/>
    <cellStyle name="Normal 8 4 2 7" xfId="25673"/>
    <cellStyle name="Normal 8 4 2 8" xfId="25674"/>
    <cellStyle name="Normal 8 4 2 9" xfId="25675"/>
    <cellStyle name="Normal 8 4 3" xfId="544"/>
    <cellStyle name="Normal 8 4 3 2" xfId="1203"/>
    <cellStyle name="Normal 8 4 3 2 2" xfId="3502"/>
    <cellStyle name="Normal 8 4 3 2 2 2" xfId="6515"/>
    <cellStyle name="Normal 8 4 3 2 2 2 2" xfId="25676"/>
    <cellStyle name="Normal 8 4 3 2 2 2 3" xfId="25677"/>
    <cellStyle name="Normal 8 4 3 2 2 3" xfId="25678"/>
    <cellStyle name="Normal 8 4 3 2 2 4" xfId="25679"/>
    <cellStyle name="Normal 8 4 3 2 2 5" xfId="25680"/>
    <cellStyle name="Normal 8 4 3 2 2 6" xfId="34187"/>
    <cellStyle name="Normal 8 4 3 2 3" xfId="2258"/>
    <cellStyle name="Normal 8 4 3 2 3 2" xfId="6516"/>
    <cellStyle name="Normal 8 4 3 2 3 2 2" xfId="25681"/>
    <cellStyle name="Normal 8 4 3 2 3 2 3" xfId="25682"/>
    <cellStyle name="Normal 8 4 3 2 3 3" xfId="25683"/>
    <cellStyle name="Normal 8 4 3 2 3 4" xfId="25684"/>
    <cellStyle name="Normal 8 4 3 2 3 5" xfId="25685"/>
    <cellStyle name="Normal 8 4 3 2 4" xfId="6517"/>
    <cellStyle name="Normal 8 4 3 2 4 2" xfId="25686"/>
    <cellStyle name="Normal 8 4 3 2 4 3" xfId="25687"/>
    <cellStyle name="Normal 8 4 3 2 5" xfId="25688"/>
    <cellStyle name="Normal 8 4 3 2 6" xfId="25689"/>
    <cellStyle name="Normal 8 4 3 2 7" xfId="25690"/>
    <cellStyle name="Normal 8 4 3 2 8" xfId="33389"/>
    <cellStyle name="Normal 8 4 3 3" xfId="2954"/>
    <cellStyle name="Normal 8 4 3 3 2" xfId="6518"/>
    <cellStyle name="Normal 8 4 3 3 2 2" xfId="25691"/>
    <cellStyle name="Normal 8 4 3 3 2 3" xfId="25692"/>
    <cellStyle name="Normal 8 4 3 3 2 4" xfId="25693"/>
    <cellStyle name="Normal 8 4 3 3 3" xfId="25694"/>
    <cellStyle name="Normal 8 4 3 3 4" xfId="25695"/>
    <cellStyle name="Normal 8 4 3 3 5" xfId="25696"/>
    <cellStyle name="Normal 8 4 3 3 6" xfId="34186"/>
    <cellStyle name="Normal 8 4 3 4" xfId="1810"/>
    <cellStyle name="Normal 8 4 3 4 2" xfId="6519"/>
    <cellStyle name="Normal 8 4 3 4 2 2" xfId="25697"/>
    <cellStyle name="Normal 8 4 3 4 2 3" xfId="25698"/>
    <cellStyle name="Normal 8 4 3 4 3" xfId="25699"/>
    <cellStyle name="Normal 8 4 3 4 4" xfId="25700"/>
    <cellStyle name="Normal 8 4 3 4 5" xfId="25701"/>
    <cellStyle name="Normal 8 4 3 5" xfId="6520"/>
    <cellStyle name="Normal 8 4 3 5 2" xfId="25702"/>
    <cellStyle name="Normal 8 4 3 5 3" xfId="25703"/>
    <cellStyle name="Normal 8 4 3 6" xfId="25704"/>
    <cellStyle name="Normal 8 4 3 7" xfId="25705"/>
    <cellStyle name="Normal 8 4 3 8" xfId="25706"/>
    <cellStyle name="Normal 8 4 3 9" xfId="32752"/>
    <cellStyle name="Normal 8 4 4" xfId="1204"/>
    <cellStyle name="Normal 8 4 4 2" xfId="3117"/>
    <cellStyle name="Normal 8 4 4 2 2" xfId="6521"/>
    <cellStyle name="Normal 8 4 4 2 2 2" xfId="25707"/>
    <cellStyle name="Normal 8 4 4 2 2 3" xfId="25708"/>
    <cellStyle name="Normal 8 4 4 2 3" xfId="25709"/>
    <cellStyle name="Normal 8 4 4 2 4" xfId="25710"/>
    <cellStyle name="Normal 8 4 4 2 5" xfId="25711"/>
    <cellStyle name="Normal 8 4 4 2 6" xfId="34188"/>
    <cellStyle name="Normal 8 4 4 3" xfId="1953"/>
    <cellStyle name="Normal 8 4 4 3 2" xfId="6522"/>
    <cellStyle name="Normal 8 4 4 3 2 2" xfId="25712"/>
    <cellStyle name="Normal 8 4 4 3 2 3" xfId="25713"/>
    <cellStyle name="Normal 8 4 4 3 3" xfId="25714"/>
    <cellStyle name="Normal 8 4 4 3 4" xfId="25715"/>
    <cellStyle name="Normal 8 4 4 3 5" xfId="25716"/>
    <cellStyle name="Normal 8 4 4 4" xfId="6523"/>
    <cellStyle name="Normal 8 4 4 4 2" xfId="25717"/>
    <cellStyle name="Normal 8 4 4 4 3" xfId="25718"/>
    <cellStyle name="Normal 8 4 4 5" xfId="25719"/>
    <cellStyle name="Normal 8 4 4 6" xfId="25720"/>
    <cellStyle name="Normal 8 4 4 7" xfId="25721"/>
    <cellStyle name="Normal 8 4 4 8" xfId="33386"/>
    <cellStyle name="Normal 8 4 5" xfId="2570"/>
    <cellStyle name="Normal 8 4 5 2" xfId="6524"/>
    <cellStyle name="Normal 8 4 5 2 2" xfId="25722"/>
    <cellStyle name="Normal 8 4 5 2 3" xfId="25723"/>
    <cellStyle name="Normal 8 4 5 2 4" xfId="25724"/>
    <cellStyle name="Normal 8 4 5 3" xfId="25725"/>
    <cellStyle name="Normal 8 4 5 4" xfId="25726"/>
    <cellStyle name="Normal 8 4 5 5" xfId="25727"/>
    <cellStyle name="Normal 8 4 5 6" xfId="34181"/>
    <cellStyle name="Normal 8 4 6" xfId="1425"/>
    <cellStyle name="Normal 8 4 6 2" xfId="6525"/>
    <cellStyle name="Normal 8 4 6 2 2" xfId="25728"/>
    <cellStyle name="Normal 8 4 6 2 3" xfId="25729"/>
    <cellStyle name="Normal 8 4 6 3" xfId="25730"/>
    <cellStyle name="Normal 8 4 6 4" xfId="25731"/>
    <cellStyle name="Normal 8 4 6 5" xfId="25732"/>
    <cellStyle name="Normal 8 4 7" xfId="6526"/>
    <cellStyle name="Normal 8 4 7 2" xfId="25733"/>
    <cellStyle name="Normal 8 4 7 3" xfId="25734"/>
    <cellStyle name="Normal 8 4 8" xfId="25735"/>
    <cellStyle name="Normal 8 4 9" xfId="25736"/>
    <cellStyle name="Normal 8 5" xfId="545"/>
    <cellStyle name="Normal 8 5 10" xfId="32631"/>
    <cellStyle name="Normal 8 5 2" xfId="546"/>
    <cellStyle name="Normal 8 5 2 2" xfId="1205"/>
    <cellStyle name="Normal 8 5 2 2 2" xfId="3503"/>
    <cellStyle name="Normal 8 5 2 2 2 2" xfId="6527"/>
    <cellStyle name="Normal 8 5 2 2 2 2 2" xfId="25737"/>
    <cellStyle name="Normal 8 5 2 2 2 2 3" xfId="25738"/>
    <cellStyle name="Normal 8 5 2 2 2 3" xfId="25739"/>
    <cellStyle name="Normal 8 5 2 2 2 4" xfId="25740"/>
    <cellStyle name="Normal 8 5 2 2 2 5" xfId="25741"/>
    <cellStyle name="Normal 8 5 2 2 2 6" xfId="34191"/>
    <cellStyle name="Normal 8 5 2 2 3" xfId="2259"/>
    <cellStyle name="Normal 8 5 2 2 3 2" xfId="6528"/>
    <cellStyle name="Normal 8 5 2 2 3 2 2" xfId="25742"/>
    <cellStyle name="Normal 8 5 2 2 3 2 3" xfId="25743"/>
    <cellStyle name="Normal 8 5 2 2 3 3" xfId="25744"/>
    <cellStyle name="Normal 8 5 2 2 3 4" xfId="25745"/>
    <cellStyle name="Normal 8 5 2 2 3 5" xfId="25746"/>
    <cellStyle name="Normal 8 5 2 2 4" xfId="6529"/>
    <cellStyle name="Normal 8 5 2 2 4 2" xfId="25747"/>
    <cellStyle name="Normal 8 5 2 2 4 3" xfId="25748"/>
    <cellStyle name="Normal 8 5 2 2 5" xfId="25749"/>
    <cellStyle name="Normal 8 5 2 2 6" xfId="25750"/>
    <cellStyle name="Normal 8 5 2 2 7" xfId="25751"/>
    <cellStyle name="Normal 8 5 2 2 8" xfId="33391"/>
    <cellStyle name="Normal 8 5 2 3" xfId="2955"/>
    <cellStyle name="Normal 8 5 2 3 2" xfId="6530"/>
    <cellStyle name="Normal 8 5 2 3 2 2" xfId="25752"/>
    <cellStyle name="Normal 8 5 2 3 2 3" xfId="25753"/>
    <cellStyle name="Normal 8 5 2 3 2 4" xfId="25754"/>
    <cellStyle name="Normal 8 5 2 3 3" xfId="25755"/>
    <cellStyle name="Normal 8 5 2 3 4" xfId="25756"/>
    <cellStyle name="Normal 8 5 2 3 5" xfId="25757"/>
    <cellStyle name="Normal 8 5 2 3 6" xfId="34190"/>
    <cellStyle name="Normal 8 5 2 4" xfId="1811"/>
    <cellStyle name="Normal 8 5 2 4 2" xfId="6531"/>
    <cellStyle name="Normal 8 5 2 4 2 2" xfId="25758"/>
    <cellStyle name="Normal 8 5 2 4 2 3" xfId="25759"/>
    <cellStyle name="Normal 8 5 2 4 3" xfId="25760"/>
    <cellStyle name="Normal 8 5 2 4 4" xfId="25761"/>
    <cellStyle name="Normal 8 5 2 4 5" xfId="25762"/>
    <cellStyle name="Normal 8 5 2 5" xfId="6532"/>
    <cellStyle name="Normal 8 5 2 5 2" xfId="25763"/>
    <cellStyle name="Normal 8 5 2 5 3" xfId="25764"/>
    <cellStyle name="Normal 8 5 2 6" xfId="25765"/>
    <cellStyle name="Normal 8 5 2 7" xfId="25766"/>
    <cellStyle name="Normal 8 5 2 8" xfId="25767"/>
    <cellStyle name="Normal 8 5 2 9" xfId="32854"/>
    <cellStyle name="Normal 8 5 3" xfId="1206"/>
    <cellStyle name="Normal 8 5 3 2" xfId="3229"/>
    <cellStyle name="Normal 8 5 3 2 2" xfId="6533"/>
    <cellStyle name="Normal 8 5 3 2 2 2" xfId="25768"/>
    <cellStyle name="Normal 8 5 3 2 2 3" xfId="25769"/>
    <cellStyle name="Normal 8 5 3 2 3" xfId="25770"/>
    <cellStyle name="Normal 8 5 3 2 4" xfId="25771"/>
    <cellStyle name="Normal 8 5 3 2 5" xfId="25772"/>
    <cellStyle name="Normal 8 5 3 2 6" xfId="34192"/>
    <cellStyle name="Normal 8 5 3 3" xfId="2043"/>
    <cellStyle name="Normal 8 5 3 3 2" xfId="6534"/>
    <cellStyle name="Normal 8 5 3 3 2 2" xfId="25773"/>
    <cellStyle name="Normal 8 5 3 3 2 3" xfId="25774"/>
    <cellStyle name="Normal 8 5 3 3 3" xfId="25775"/>
    <cellStyle name="Normal 8 5 3 3 4" xfId="25776"/>
    <cellStyle name="Normal 8 5 3 3 5" xfId="25777"/>
    <cellStyle name="Normal 8 5 3 4" xfId="6535"/>
    <cellStyle name="Normal 8 5 3 4 2" xfId="25778"/>
    <cellStyle name="Normal 8 5 3 4 3" xfId="25779"/>
    <cellStyle name="Normal 8 5 3 5" xfId="25780"/>
    <cellStyle name="Normal 8 5 3 6" xfId="25781"/>
    <cellStyle name="Normal 8 5 3 7" xfId="25782"/>
    <cellStyle name="Normal 8 5 3 8" xfId="33390"/>
    <cellStyle name="Normal 8 5 4" xfId="2682"/>
    <cellStyle name="Normal 8 5 4 2" xfId="6536"/>
    <cellStyle name="Normal 8 5 4 2 2" xfId="25783"/>
    <cellStyle name="Normal 8 5 4 2 3" xfId="25784"/>
    <cellStyle name="Normal 8 5 4 2 4" xfId="25785"/>
    <cellStyle name="Normal 8 5 4 3" xfId="25786"/>
    <cellStyle name="Normal 8 5 4 4" xfId="25787"/>
    <cellStyle name="Normal 8 5 4 5" xfId="25788"/>
    <cellStyle name="Normal 8 5 4 6" xfId="34189"/>
    <cellStyle name="Normal 8 5 5" xfId="1537"/>
    <cellStyle name="Normal 8 5 5 2" xfId="6537"/>
    <cellStyle name="Normal 8 5 5 2 2" xfId="25789"/>
    <cellStyle name="Normal 8 5 5 2 3" xfId="25790"/>
    <cellStyle name="Normal 8 5 5 3" xfId="25791"/>
    <cellStyle name="Normal 8 5 5 4" xfId="25792"/>
    <cellStyle name="Normal 8 5 5 5" xfId="25793"/>
    <cellStyle name="Normal 8 5 6" xfId="6538"/>
    <cellStyle name="Normal 8 5 6 2" xfId="25794"/>
    <cellStyle name="Normal 8 5 6 3" xfId="25795"/>
    <cellStyle name="Normal 8 5 7" xfId="25796"/>
    <cellStyle name="Normal 8 5 8" xfId="25797"/>
    <cellStyle name="Normal 8 5 9" xfId="25798"/>
    <cellStyle name="Normal 8 6" xfId="547"/>
    <cellStyle name="Normal 8 6 2" xfId="1207"/>
    <cellStyle name="Normal 8 6 2 2" xfId="3288"/>
    <cellStyle name="Normal 8 6 2 2 2" xfId="6539"/>
    <cellStyle name="Normal 8 6 2 2 2 2" xfId="25799"/>
    <cellStyle name="Normal 8 6 2 2 2 3" xfId="25800"/>
    <cellStyle name="Normal 8 6 2 2 3" xfId="25801"/>
    <cellStyle name="Normal 8 6 2 2 4" xfId="25802"/>
    <cellStyle name="Normal 8 6 2 2 5" xfId="25803"/>
    <cellStyle name="Normal 8 6 2 2 6" xfId="34194"/>
    <cellStyle name="Normal 8 6 2 3" xfId="2092"/>
    <cellStyle name="Normal 8 6 2 3 2" xfId="6540"/>
    <cellStyle name="Normal 8 6 2 3 2 2" xfId="25804"/>
    <cellStyle name="Normal 8 6 2 3 2 3" xfId="25805"/>
    <cellStyle name="Normal 8 6 2 3 3" xfId="25806"/>
    <cellStyle name="Normal 8 6 2 3 4" xfId="25807"/>
    <cellStyle name="Normal 8 6 2 3 5" xfId="25808"/>
    <cellStyle name="Normal 8 6 2 4" xfId="6541"/>
    <cellStyle name="Normal 8 6 2 4 2" xfId="25809"/>
    <cellStyle name="Normal 8 6 2 4 3" xfId="25810"/>
    <cellStyle name="Normal 8 6 2 5" xfId="25811"/>
    <cellStyle name="Normal 8 6 2 6" xfId="25812"/>
    <cellStyle name="Normal 8 6 2 7" xfId="25813"/>
    <cellStyle name="Normal 8 6 2 8" xfId="33392"/>
    <cellStyle name="Normal 8 6 3" xfId="2741"/>
    <cellStyle name="Normal 8 6 3 2" xfId="6542"/>
    <cellStyle name="Normal 8 6 3 2 2" xfId="25814"/>
    <cellStyle name="Normal 8 6 3 2 3" xfId="25815"/>
    <cellStyle name="Normal 8 6 3 2 4" xfId="25816"/>
    <cellStyle name="Normal 8 6 3 3" xfId="25817"/>
    <cellStyle name="Normal 8 6 3 4" xfId="25818"/>
    <cellStyle name="Normal 8 6 3 5" xfId="25819"/>
    <cellStyle name="Normal 8 6 3 6" xfId="34193"/>
    <cellStyle name="Normal 8 6 4" xfId="1596"/>
    <cellStyle name="Normal 8 6 4 2" xfId="6543"/>
    <cellStyle name="Normal 8 6 4 2 2" xfId="25820"/>
    <cellStyle name="Normal 8 6 4 2 3" xfId="25821"/>
    <cellStyle name="Normal 8 6 4 3" xfId="25822"/>
    <cellStyle name="Normal 8 6 4 4" xfId="25823"/>
    <cellStyle name="Normal 8 6 4 5" xfId="25824"/>
    <cellStyle name="Normal 8 6 5" xfId="6544"/>
    <cellStyle name="Normal 8 6 5 2" xfId="25825"/>
    <cellStyle name="Normal 8 6 5 3" xfId="25826"/>
    <cellStyle name="Normal 8 6 6" xfId="25827"/>
    <cellStyle name="Normal 8 6 7" xfId="25828"/>
    <cellStyle name="Normal 8 6 8" xfId="25829"/>
    <cellStyle name="Normal 8 6 9" xfId="32913"/>
    <cellStyle name="Normal 8 7" xfId="548"/>
    <cellStyle name="Normal 8 7 2" xfId="1208"/>
    <cellStyle name="Normal 8 7 2 2" xfId="3504"/>
    <cellStyle name="Normal 8 7 2 2 2" xfId="6545"/>
    <cellStyle name="Normal 8 7 2 2 2 2" xfId="25830"/>
    <cellStyle name="Normal 8 7 2 2 2 3" xfId="25831"/>
    <cellStyle name="Normal 8 7 2 2 3" xfId="25832"/>
    <cellStyle name="Normal 8 7 2 2 4" xfId="25833"/>
    <cellStyle name="Normal 8 7 2 2 5" xfId="25834"/>
    <cellStyle name="Normal 8 7 2 2 6" xfId="34196"/>
    <cellStyle name="Normal 8 7 2 3" xfId="2260"/>
    <cellStyle name="Normal 8 7 2 3 2" xfId="6546"/>
    <cellStyle name="Normal 8 7 2 3 2 2" xfId="25835"/>
    <cellStyle name="Normal 8 7 2 3 2 3" xfId="25836"/>
    <cellStyle name="Normal 8 7 2 3 3" xfId="25837"/>
    <cellStyle name="Normal 8 7 2 3 4" xfId="25838"/>
    <cellStyle name="Normal 8 7 2 3 5" xfId="25839"/>
    <cellStyle name="Normal 8 7 2 4" xfId="6547"/>
    <cellStyle name="Normal 8 7 2 4 2" xfId="25840"/>
    <cellStyle name="Normal 8 7 2 4 3" xfId="25841"/>
    <cellStyle name="Normal 8 7 2 5" xfId="25842"/>
    <cellStyle name="Normal 8 7 2 6" xfId="25843"/>
    <cellStyle name="Normal 8 7 2 7" xfId="25844"/>
    <cellStyle name="Normal 8 7 2 8" xfId="33393"/>
    <cellStyle name="Normal 8 7 3" xfId="2956"/>
    <cellStyle name="Normal 8 7 3 2" xfId="6548"/>
    <cellStyle name="Normal 8 7 3 2 2" xfId="25845"/>
    <cellStyle name="Normal 8 7 3 2 3" xfId="25846"/>
    <cellStyle name="Normal 8 7 3 2 4" xfId="25847"/>
    <cellStyle name="Normal 8 7 3 3" xfId="25848"/>
    <cellStyle name="Normal 8 7 3 4" xfId="25849"/>
    <cellStyle name="Normal 8 7 3 5" xfId="25850"/>
    <cellStyle name="Normal 8 7 3 6" xfId="34195"/>
    <cellStyle name="Normal 8 7 4" xfId="1812"/>
    <cellStyle name="Normal 8 7 4 2" xfId="6549"/>
    <cellStyle name="Normal 8 7 4 2 2" xfId="25851"/>
    <cellStyle name="Normal 8 7 4 2 3" xfId="25852"/>
    <cellStyle name="Normal 8 7 4 3" xfId="25853"/>
    <cellStyle name="Normal 8 7 4 4" xfId="25854"/>
    <cellStyle name="Normal 8 7 4 5" xfId="25855"/>
    <cellStyle name="Normal 8 7 5" xfId="6550"/>
    <cellStyle name="Normal 8 7 5 2" xfId="25856"/>
    <cellStyle name="Normal 8 7 5 3" xfId="25857"/>
    <cellStyle name="Normal 8 7 6" xfId="25858"/>
    <cellStyle name="Normal 8 7 7" xfId="25859"/>
    <cellStyle name="Normal 8 7 8" xfId="25860"/>
    <cellStyle name="Normal 8 7 9" xfId="32684"/>
    <cellStyle name="Normal 8 8" xfId="1209"/>
    <cellStyle name="Normal 8 8 2" xfId="3034"/>
    <cellStyle name="Normal 8 8 2 2" xfId="6551"/>
    <cellStyle name="Normal 8 8 2 2 2" xfId="25861"/>
    <cellStyle name="Normal 8 8 2 2 3" xfId="25862"/>
    <cellStyle name="Normal 8 8 2 3" xfId="25863"/>
    <cellStyle name="Normal 8 8 2 4" xfId="25864"/>
    <cellStyle name="Normal 8 8 2 5" xfId="25865"/>
    <cellStyle name="Normal 8 8 2 6" xfId="34197"/>
    <cellStyle name="Normal 8 8 3" xfId="1885"/>
    <cellStyle name="Normal 8 8 3 2" xfId="6552"/>
    <cellStyle name="Normal 8 8 3 2 2" xfId="25866"/>
    <cellStyle name="Normal 8 8 3 2 3" xfId="25867"/>
    <cellStyle name="Normal 8 8 3 3" xfId="25868"/>
    <cellStyle name="Normal 8 8 3 4" xfId="25869"/>
    <cellStyle name="Normal 8 8 3 5" xfId="25870"/>
    <cellStyle name="Normal 8 8 4" xfId="6553"/>
    <cellStyle name="Normal 8 8 4 2" xfId="25871"/>
    <cellStyle name="Normal 8 8 4 3" xfId="25872"/>
    <cellStyle name="Normal 8 8 5" xfId="25873"/>
    <cellStyle name="Normal 8 8 6" xfId="25874"/>
    <cellStyle name="Normal 8 8 7" xfId="25875"/>
    <cellStyle name="Normal 8 8 8" xfId="33364"/>
    <cellStyle name="Normal 8 9" xfId="2487"/>
    <cellStyle name="Normal 8 9 2" xfId="6554"/>
    <cellStyle name="Normal 8 9 2 2" xfId="25876"/>
    <cellStyle name="Normal 8 9 2 3" xfId="25877"/>
    <cellStyle name="Normal 8 9 2 4" xfId="25878"/>
    <cellStyle name="Normal 8 9 3" xfId="25879"/>
    <cellStyle name="Normal 8 9 4" xfId="25880"/>
    <cellStyle name="Normal 8 9 5" xfId="25881"/>
    <cellStyle name="Normal 8 9 6" xfId="34138"/>
    <cellStyle name="Normal 9" xfId="549"/>
    <cellStyle name="Normal 9 10" xfId="1344"/>
    <cellStyle name="Normal 9 10 2" xfId="6555"/>
    <cellStyle name="Normal 9 10 2 2" xfId="25882"/>
    <cellStyle name="Normal 9 10 2 3" xfId="25883"/>
    <cellStyle name="Normal 9 10 3" xfId="25884"/>
    <cellStyle name="Normal 9 10 4" xfId="25885"/>
    <cellStyle name="Normal 9 10 5" xfId="25886"/>
    <cellStyle name="Normal 9 11" xfId="6556"/>
    <cellStyle name="Normal 9 11 2" xfId="25887"/>
    <cellStyle name="Normal 9 11 3" xfId="25888"/>
    <cellStyle name="Normal 9 12" xfId="25889"/>
    <cellStyle name="Normal 9 13" xfId="25890"/>
    <cellStyle name="Normal 9 14" xfId="25891"/>
    <cellStyle name="Normal 9 15" xfId="32453"/>
    <cellStyle name="Normal 9 2" xfId="550"/>
    <cellStyle name="Normal 9 2 10" xfId="25892"/>
    <cellStyle name="Normal 9 2 11" xfId="25893"/>
    <cellStyle name="Normal 9 2 12" xfId="25894"/>
    <cellStyle name="Normal 9 2 13" xfId="32632"/>
    <cellStyle name="Normal 9 2 2" xfId="551"/>
    <cellStyle name="Normal 9 2 2 10" xfId="25895"/>
    <cellStyle name="Normal 9 2 2 11" xfId="32633"/>
    <cellStyle name="Normal 9 2 2 2" xfId="552"/>
    <cellStyle name="Normal 9 2 2 2 10" xfId="32634"/>
    <cellStyle name="Normal 9 2 2 2 2" xfId="553"/>
    <cellStyle name="Normal 9 2 2 2 2 2" xfId="1210"/>
    <cellStyle name="Normal 9 2 2 2 2 2 2" xfId="3505"/>
    <cellStyle name="Normal 9 2 2 2 2 2 2 2" xfId="6557"/>
    <cellStyle name="Normal 9 2 2 2 2 2 2 2 2" xfId="25896"/>
    <cellStyle name="Normal 9 2 2 2 2 2 2 2 3" xfId="25897"/>
    <cellStyle name="Normal 9 2 2 2 2 2 2 3" xfId="25898"/>
    <cellStyle name="Normal 9 2 2 2 2 2 2 4" xfId="25899"/>
    <cellStyle name="Normal 9 2 2 2 2 2 2 5" xfId="25900"/>
    <cellStyle name="Normal 9 2 2 2 2 2 2 6" xfId="34203"/>
    <cellStyle name="Normal 9 2 2 2 2 2 3" xfId="2261"/>
    <cellStyle name="Normal 9 2 2 2 2 2 3 2" xfId="6558"/>
    <cellStyle name="Normal 9 2 2 2 2 2 3 2 2" xfId="25901"/>
    <cellStyle name="Normal 9 2 2 2 2 2 3 2 3" xfId="25902"/>
    <cellStyle name="Normal 9 2 2 2 2 2 3 3" xfId="25903"/>
    <cellStyle name="Normal 9 2 2 2 2 2 3 4" xfId="25904"/>
    <cellStyle name="Normal 9 2 2 2 2 2 3 5" xfId="25905"/>
    <cellStyle name="Normal 9 2 2 2 2 2 4" xfId="6559"/>
    <cellStyle name="Normal 9 2 2 2 2 2 4 2" xfId="25906"/>
    <cellStyle name="Normal 9 2 2 2 2 2 4 3" xfId="25907"/>
    <cellStyle name="Normal 9 2 2 2 2 2 5" xfId="25908"/>
    <cellStyle name="Normal 9 2 2 2 2 2 6" xfId="25909"/>
    <cellStyle name="Normal 9 2 2 2 2 2 7" xfId="25910"/>
    <cellStyle name="Normal 9 2 2 2 2 2 8" xfId="33398"/>
    <cellStyle name="Normal 9 2 2 2 2 3" xfId="2957"/>
    <cellStyle name="Normal 9 2 2 2 2 3 2" xfId="6560"/>
    <cellStyle name="Normal 9 2 2 2 2 3 2 2" xfId="25911"/>
    <cellStyle name="Normal 9 2 2 2 2 3 2 3" xfId="25912"/>
    <cellStyle name="Normal 9 2 2 2 2 3 2 4" xfId="25913"/>
    <cellStyle name="Normal 9 2 2 2 2 3 3" xfId="25914"/>
    <cellStyle name="Normal 9 2 2 2 2 3 4" xfId="25915"/>
    <cellStyle name="Normal 9 2 2 2 2 3 5" xfId="25916"/>
    <cellStyle name="Normal 9 2 2 2 2 3 6" xfId="34202"/>
    <cellStyle name="Normal 9 2 2 2 2 4" xfId="1813"/>
    <cellStyle name="Normal 9 2 2 2 2 4 2" xfId="6561"/>
    <cellStyle name="Normal 9 2 2 2 2 4 2 2" xfId="25917"/>
    <cellStyle name="Normal 9 2 2 2 2 4 2 3" xfId="25918"/>
    <cellStyle name="Normal 9 2 2 2 2 4 3" xfId="25919"/>
    <cellStyle name="Normal 9 2 2 2 2 4 4" xfId="25920"/>
    <cellStyle name="Normal 9 2 2 2 2 4 5" xfId="25921"/>
    <cellStyle name="Normal 9 2 2 2 2 5" xfId="6562"/>
    <cellStyle name="Normal 9 2 2 2 2 5 2" xfId="25922"/>
    <cellStyle name="Normal 9 2 2 2 2 5 3" xfId="25923"/>
    <cellStyle name="Normal 9 2 2 2 2 6" xfId="25924"/>
    <cellStyle name="Normal 9 2 2 2 2 7" xfId="25925"/>
    <cellStyle name="Normal 9 2 2 2 2 8" xfId="25926"/>
    <cellStyle name="Normal 9 2 2 2 2 9" xfId="32855"/>
    <cellStyle name="Normal 9 2 2 2 3" xfId="1211"/>
    <cellStyle name="Normal 9 2 2 2 3 2" xfId="3230"/>
    <cellStyle name="Normal 9 2 2 2 3 2 2" xfId="6563"/>
    <cellStyle name="Normal 9 2 2 2 3 2 2 2" xfId="25927"/>
    <cellStyle name="Normal 9 2 2 2 3 2 2 3" xfId="25928"/>
    <cellStyle name="Normal 9 2 2 2 3 2 3" xfId="25929"/>
    <cellStyle name="Normal 9 2 2 2 3 2 4" xfId="25930"/>
    <cellStyle name="Normal 9 2 2 2 3 2 5" xfId="25931"/>
    <cellStyle name="Normal 9 2 2 2 3 2 6" xfId="34204"/>
    <cellStyle name="Normal 9 2 2 2 3 3" xfId="2044"/>
    <cellStyle name="Normal 9 2 2 2 3 3 2" xfId="6564"/>
    <cellStyle name="Normal 9 2 2 2 3 3 2 2" xfId="25932"/>
    <cellStyle name="Normal 9 2 2 2 3 3 2 3" xfId="25933"/>
    <cellStyle name="Normal 9 2 2 2 3 3 3" xfId="25934"/>
    <cellStyle name="Normal 9 2 2 2 3 3 4" xfId="25935"/>
    <cellStyle name="Normal 9 2 2 2 3 3 5" xfId="25936"/>
    <cellStyle name="Normal 9 2 2 2 3 4" xfId="6565"/>
    <cellStyle name="Normal 9 2 2 2 3 4 2" xfId="25937"/>
    <cellStyle name="Normal 9 2 2 2 3 4 3" xfId="25938"/>
    <cellStyle name="Normal 9 2 2 2 3 5" xfId="25939"/>
    <cellStyle name="Normal 9 2 2 2 3 6" xfId="25940"/>
    <cellStyle name="Normal 9 2 2 2 3 7" xfId="25941"/>
    <cellStyle name="Normal 9 2 2 2 3 8" xfId="33397"/>
    <cellStyle name="Normal 9 2 2 2 4" xfId="2683"/>
    <cellStyle name="Normal 9 2 2 2 4 2" xfId="6566"/>
    <cellStyle name="Normal 9 2 2 2 4 2 2" xfId="25942"/>
    <cellStyle name="Normal 9 2 2 2 4 2 3" xfId="25943"/>
    <cellStyle name="Normal 9 2 2 2 4 2 4" xfId="25944"/>
    <cellStyle name="Normal 9 2 2 2 4 3" xfId="25945"/>
    <cellStyle name="Normal 9 2 2 2 4 4" xfId="25946"/>
    <cellStyle name="Normal 9 2 2 2 4 5" xfId="25947"/>
    <cellStyle name="Normal 9 2 2 2 4 6" xfId="34201"/>
    <cellStyle name="Normal 9 2 2 2 5" xfId="1538"/>
    <cellStyle name="Normal 9 2 2 2 5 2" xfId="6567"/>
    <cellStyle name="Normal 9 2 2 2 5 2 2" xfId="25948"/>
    <cellStyle name="Normal 9 2 2 2 5 2 3" xfId="25949"/>
    <cellStyle name="Normal 9 2 2 2 5 3" xfId="25950"/>
    <cellStyle name="Normal 9 2 2 2 5 4" xfId="25951"/>
    <cellStyle name="Normal 9 2 2 2 5 5" xfId="25952"/>
    <cellStyle name="Normal 9 2 2 2 6" xfId="6568"/>
    <cellStyle name="Normal 9 2 2 2 6 2" xfId="25953"/>
    <cellStyle name="Normal 9 2 2 2 6 3" xfId="25954"/>
    <cellStyle name="Normal 9 2 2 2 7" xfId="25955"/>
    <cellStyle name="Normal 9 2 2 2 8" xfId="25956"/>
    <cellStyle name="Normal 9 2 2 2 9" xfId="25957"/>
    <cellStyle name="Normal 9 2 2 3" xfId="554"/>
    <cellStyle name="Normal 9 2 2 3 2" xfId="1212"/>
    <cellStyle name="Normal 9 2 2 3 2 2" xfId="3506"/>
    <cellStyle name="Normal 9 2 2 3 2 2 2" xfId="6569"/>
    <cellStyle name="Normal 9 2 2 3 2 2 2 2" xfId="25958"/>
    <cellStyle name="Normal 9 2 2 3 2 2 2 3" xfId="25959"/>
    <cellStyle name="Normal 9 2 2 3 2 2 3" xfId="25960"/>
    <cellStyle name="Normal 9 2 2 3 2 2 4" xfId="25961"/>
    <cellStyle name="Normal 9 2 2 3 2 2 5" xfId="25962"/>
    <cellStyle name="Normal 9 2 2 3 2 2 6" xfId="34206"/>
    <cellStyle name="Normal 9 2 2 3 2 3" xfId="2262"/>
    <cellStyle name="Normal 9 2 2 3 2 3 2" xfId="6570"/>
    <cellStyle name="Normal 9 2 2 3 2 3 2 2" xfId="25963"/>
    <cellStyle name="Normal 9 2 2 3 2 3 2 3" xfId="25964"/>
    <cellStyle name="Normal 9 2 2 3 2 3 3" xfId="25965"/>
    <cellStyle name="Normal 9 2 2 3 2 3 4" xfId="25966"/>
    <cellStyle name="Normal 9 2 2 3 2 3 5" xfId="25967"/>
    <cellStyle name="Normal 9 2 2 3 2 4" xfId="6571"/>
    <cellStyle name="Normal 9 2 2 3 2 4 2" xfId="25968"/>
    <cellStyle name="Normal 9 2 2 3 2 4 3" xfId="25969"/>
    <cellStyle name="Normal 9 2 2 3 2 5" xfId="25970"/>
    <cellStyle name="Normal 9 2 2 3 2 6" xfId="25971"/>
    <cellStyle name="Normal 9 2 2 3 2 7" xfId="25972"/>
    <cellStyle name="Normal 9 2 2 3 2 8" xfId="33399"/>
    <cellStyle name="Normal 9 2 2 3 3" xfId="2958"/>
    <cellStyle name="Normal 9 2 2 3 3 2" xfId="6572"/>
    <cellStyle name="Normal 9 2 2 3 3 2 2" xfId="25973"/>
    <cellStyle name="Normal 9 2 2 3 3 2 3" xfId="25974"/>
    <cellStyle name="Normal 9 2 2 3 3 2 4" xfId="25975"/>
    <cellStyle name="Normal 9 2 2 3 3 3" xfId="25976"/>
    <cellStyle name="Normal 9 2 2 3 3 4" xfId="25977"/>
    <cellStyle name="Normal 9 2 2 3 3 5" xfId="25978"/>
    <cellStyle name="Normal 9 2 2 3 3 6" xfId="34205"/>
    <cellStyle name="Normal 9 2 2 3 4" xfId="1814"/>
    <cellStyle name="Normal 9 2 2 3 4 2" xfId="6573"/>
    <cellStyle name="Normal 9 2 2 3 4 2 2" xfId="25979"/>
    <cellStyle name="Normal 9 2 2 3 4 2 3" xfId="25980"/>
    <cellStyle name="Normal 9 2 2 3 4 3" xfId="25981"/>
    <cellStyle name="Normal 9 2 2 3 4 4" xfId="25982"/>
    <cellStyle name="Normal 9 2 2 3 4 5" xfId="25983"/>
    <cellStyle name="Normal 9 2 2 3 5" xfId="6574"/>
    <cellStyle name="Normal 9 2 2 3 5 2" xfId="25984"/>
    <cellStyle name="Normal 9 2 2 3 5 3" xfId="25985"/>
    <cellStyle name="Normal 9 2 2 3 6" xfId="25986"/>
    <cellStyle name="Normal 9 2 2 3 7" xfId="25987"/>
    <cellStyle name="Normal 9 2 2 3 8" xfId="25988"/>
    <cellStyle name="Normal 9 2 2 3 9" xfId="32754"/>
    <cellStyle name="Normal 9 2 2 4" xfId="1213"/>
    <cellStyle name="Normal 9 2 2 4 2" xfId="3119"/>
    <cellStyle name="Normal 9 2 2 4 2 2" xfId="6575"/>
    <cellStyle name="Normal 9 2 2 4 2 2 2" xfId="25989"/>
    <cellStyle name="Normal 9 2 2 4 2 2 3" xfId="25990"/>
    <cellStyle name="Normal 9 2 2 4 2 3" xfId="25991"/>
    <cellStyle name="Normal 9 2 2 4 2 4" xfId="25992"/>
    <cellStyle name="Normal 9 2 2 4 2 5" xfId="25993"/>
    <cellStyle name="Normal 9 2 2 4 2 6" xfId="34207"/>
    <cellStyle name="Normal 9 2 2 4 3" xfId="1955"/>
    <cellStyle name="Normal 9 2 2 4 3 2" xfId="6576"/>
    <cellStyle name="Normal 9 2 2 4 3 2 2" xfId="25994"/>
    <cellStyle name="Normal 9 2 2 4 3 2 3" xfId="25995"/>
    <cellStyle name="Normal 9 2 2 4 3 3" xfId="25996"/>
    <cellStyle name="Normal 9 2 2 4 3 4" xfId="25997"/>
    <cellStyle name="Normal 9 2 2 4 3 5" xfId="25998"/>
    <cellStyle name="Normal 9 2 2 4 4" xfId="6577"/>
    <cellStyle name="Normal 9 2 2 4 4 2" xfId="25999"/>
    <cellStyle name="Normal 9 2 2 4 4 3" xfId="26000"/>
    <cellStyle name="Normal 9 2 2 4 5" xfId="26001"/>
    <cellStyle name="Normal 9 2 2 4 6" xfId="26002"/>
    <cellStyle name="Normal 9 2 2 4 7" xfId="26003"/>
    <cellStyle name="Normal 9 2 2 4 8" xfId="33396"/>
    <cellStyle name="Normal 9 2 2 5" xfId="2572"/>
    <cellStyle name="Normal 9 2 2 5 2" xfId="6578"/>
    <cellStyle name="Normal 9 2 2 5 2 2" xfId="26004"/>
    <cellStyle name="Normal 9 2 2 5 2 3" xfId="26005"/>
    <cellStyle name="Normal 9 2 2 5 2 4" xfId="26006"/>
    <cellStyle name="Normal 9 2 2 5 3" xfId="26007"/>
    <cellStyle name="Normal 9 2 2 5 4" xfId="26008"/>
    <cellStyle name="Normal 9 2 2 5 5" xfId="26009"/>
    <cellStyle name="Normal 9 2 2 5 6" xfId="34200"/>
    <cellStyle name="Normal 9 2 2 6" xfId="1427"/>
    <cellStyle name="Normal 9 2 2 6 2" xfId="6579"/>
    <cellStyle name="Normal 9 2 2 6 2 2" xfId="26010"/>
    <cellStyle name="Normal 9 2 2 6 2 3" xfId="26011"/>
    <cellStyle name="Normal 9 2 2 6 3" xfId="26012"/>
    <cellStyle name="Normal 9 2 2 6 4" xfId="26013"/>
    <cellStyle name="Normal 9 2 2 6 5" xfId="26014"/>
    <cellStyle name="Normal 9 2 2 7" xfId="6580"/>
    <cellStyle name="Normal 9 2 2 7 2" xfId="26015"/>
    <cellStyle name="Normal 9 2 2 7 3" xfId="26016"/>
    <cellStyle name="Normal 9 2 2 8" xfId="26017"/>
    <cellStyle name="Normal 9 2 2 9" xfId="26018"/>
    <cellStyle name="Normal 9 2 3" xfId="555"/>
    <cellStyle name="Normal 9 2 3 10" xfId="32635"/>
    <cellStyle name="Normal 9 2 3 2" xfId="556"/>
    <cellStyle name="Normal 9 2 3 2 2" xfId="1214"/>
    <cellStyle name="Normal 9 2 3 2 2 2" xfId="3507"/>
    <cellStyle name="Normal 9 2 3 2 2 2 2" xfId="6581"/>
    <cellStyle name="Normal 9 2 3 2 2 2 2 2" xfId="26019"/>
    <cellStyle name="Normal 9 2 3 2 2 2 2 3" xfId="26020"/>
    <cellStyle name="Normal 9 2 3 2 2 2 3" xfId="26021"/>
    <cellStyle name="Normal 9 2 3 2 2 2 4" xfId="26022"/>
    <cellStyle name="Normal 9 2 3 2 2 2 5" xfId="26023"/>
    <cellStyle name="Normal 9 2 3 2 2 2 6" xfId="34210"/>
    <cellStyle name="Normal 9 2 3 2 2 3" xfId="2263"/>
    <cellStyle name="Normal 9 2 3 2 2 3 2" xfId="6582"/>
    <cellStyle name="Normal 9 2 3 2 2 3 2 2" xfId="26024"/>
    <cellStyle name="Normal 9 2 3 2 2 3 2 3" xfId="26025"/>
    <cellStyle name="Normal 9 2 3 2 2 3 3" xfId="26026"/>
    <cellStyle name="Normal 9 2 3 2 2 3 4" xfId="26027"/>
    <cellStyle name="Normal 9 2 3 2 2 3 5" xfId="26028"/>
    <cellStyle name="Normal 9 2 3 2 2 4" xfId="6583"/>
    <cellStyle name="Normal 9 2 3 2 2 4 2" xfId="26029"/>
    <cellStyle name="Normal 9 2 3 2 2 4 3" xfId="26030"/>
    <cellStyle name="Normal 9 2 3 2 2 5" xfId="26031"/>
    <cellStyle name="Normal 9 2 3 2 2 6" xfId="26032"/>
    <cellStyle name="Normal 9 2 3 2 2 7" xfId="26033"/>
    <cellStyle name="Normal 9 2 3 2 2 8" xfId="33401"/>
    <cellStyle name="Normal 9 2 3 2 3" xfId="2959"/>
    <cellStyle name="Normal 9 2 3 2 3 2" xfId="6584"/>
    <cellStyle name="Normal 9 2 3 2 3 2 2" xfId="26034"/>
    <cellStyle name="Normal 9 2 3 2 3 2 3" xfId="26035"/>
    <cellStyle name="Normal 9 2 3 2 3 2 4" xfId="26036"/>
    <cellStyle name="Normal 9 2 3 2 3 3" xfId="26037"/>
    <cellStyle name="Normal 9 2 3 2 3 4" xfId="26038"/>
    <cellStyle name="Normal 9 2 3 2 3 5" xfId="26039"/>
    <cellStyle name="Normal 9 2 3 2 3 6" xfId="34209"/>
    <cellStyle name="Normal 9 2 3 2 4" xfId="1815"/>
    <cellStyle name="Normal 9 2 3 2 4 2" xfId="6585"/>
    <cellStyle name="Normal 9 2 3 2 4 2 2" xfId="26040"/>
    <cellStyle name="Normal 9 2 3 2 4 2 3" xfId="26041"/>
    <cellStyle name="Normal 9 2 3 2 4 3" xfId="26042"/>
    <cellStyle name="Normal 9 2 3 2 4 4" xfId="26043"/>
    <cellStyle name="Normal 9 2 3 2 4 5" xfId="26044"/>
    <cellStyle name="Normal 9 2 3 2 5" xfId="6586"/>
    <cellStyle name="Normal 9 2 3 2 5 2" xfId="26045"/>
    <cellStyle name="Normal 9 2 3 2 5 3" xfId="26046"/>
    <cellStyle name="Normal 9 2 3 2 6" xfId="26047"/>
    <cellStyle name="Normal 9 2 3 2 7" xfId="26048"/>
    <cellStyle name="Normal 9 2 3 2 8" xfId="26049"/>
    <cellStyle name="Normal 9 2 3 2 9" xfId="32856"/>
    <cellStyle name="Normal 9 2 3 3" xfId="1215"/>
    <cellStyle name="Normal 9 2 3 3 2" xfId="3231"/>
    <cellStyle name="Normal 9 2 3 3 2 2" xfId="6587"/>
    <cellStyle name="Normal 9 2 3 3 2 2 2" xfId="26050"/>
    <cellStyle name="Normal 9 2 3 3 2 2 3" xfId="26051"/>
    <cellStyle name="Normal 9 2 3 3 2 3" xfId="26052"/>
    <cellStyle name="Normal 9 2 3 3 2 4" xfId="26053"/>
    <cellStyle name="Normal 9 2 3 3 2 5" xfId="26054"/>
    <cellStyle name="Normal 9 2 3 3 2 6" xfId="34211"/>
    <cellStyle name="Normal 9 2 3 3 3" xfId="2045"/>
    <cellStyle name="Normal 9 2 3 3 3 2" xfId="6588"/>
    <cellStyle name="Normal 9 2 3 3 3 2 2" xfId="26055"/>
    <cellStyle name="Normal 9 2 3 3 3 2 3" xfId="26056"/>
    <cellStyle name="Normal 9 2 3 3 3 3" xfId="26057"/>
    <cellStyle name="Normal 9 2 3 3 3 4" xfId="26058"/>
    <cellStyle name="Normal 9 2 3 3 3 5" xfId="26059"/>
    <cellStyle name="Normal 9 2 3 3 4" xfId="6589"/>
    <cellStyle name="Normal 9 2 3 3 4 2" xfId="26060"/>
    <cellStyle name="Normal 9 2 3 3 4 3" xfId="26061"/>
    <cellStyle name="Normal 9 2 3 3 5" xfId="26062"/>
    <cellStyle name="Normal 9 2 3 3 6" xfId="26063"/>
    <cellStyle name="Normal 9 2 3 3 7" xfId="26064"/>
    <cellStyle name="Normal 9 2 3 3 8" xfId="33400"/>
    <cellStyle name="Normal 9 2 3 4" xfId="2684"/>
    <cellStyle name="Normal 9 2 3 4 2" xfId="6590"/>
    <cellStyle name="Normal 9 2 3 4 2 2" xfId="26065"/>
    <cellStyle name="Normal 9 2 3 4 2 3" xfId="26066"/>
    <cellStyle name="Normal 9 2 3 4 2 4" xfId="26067"/>
    <cellStyle name="Normal 9 2 3 4 3" xfId="26068"/>
    <cellStyle name="Normal 9 2 3 4 4" xfId="26069"/>
    <cellStyle name="Normal 9 2 3 4 5" xfId="26070"/>
    <cellStyle name="Normal 9 2 3 4 6" xfId="34208"/>
    <cellStyle name="Normal 9 2 3 5" xfId="1539"/>
    <cellStyle name="Normal 9 2 3 5 2" xfId="6591"/>
    <cellStyle name="Normal 9 2 3 5 2 2" xfId="26071"/>
    <cellStyle name="Normal 9 2 3 5 2 3" xfId="26072"/>
    <cellStyle name="Normal 9 2 3 5 3" xfId="26073"/>
    <cellStyle name="Normal 9 2 3 5 4" xfId="26074"/>
    <cellStyle name="Normal 9 2 3 5 5" xfId="26075"/>
    <cellStyle name="Normal 9 2 3 6" xfId="6592"/>
    <cellStyle name="Normal 9 2 3 6 2" xfId="26076"/>
    <cellStyle name="Normal 9 2 3 6 3" xfId="26077"/>
    <cellStyle name="Normal 9 2 3 7" xfId="26078"/>
    <cellStyle name="Normal 9 2 3 8" xfId="26079"/>
    <cellStyle name="Normal 9 2 3 9" xfId="26080"/>
    <cellStyle name="Normal 9 2 4" xfId="557"/>
    <cellStyle name="Normal 9 2 4 2" xfId="1216"/>
    <cellStyle name="Normal 9 2 4 2 2" xfId="3293"/>
    <cellStyle name="Normal 9 2 4 2 2 2" xfId="6593"/>
    <cellStyle name="Normal 9 2 4 2 2 2 2" xfId="26081"/>
    <cellStyle name="Normal 9 2 4 2 2 2 3" xfId="26082"/>
    <cellStyle name="Normal 9 2 4 2 2 3" xfId="26083"/>
    <cellStyle name="Normal 9 2 4 2 2 4" xfId="26084"/>
    <cellStyle name="Normal 9 2 4 2 2 5" xfId="26085"/>
    <cellStyle name="Normal 9 2 4 2 2 6" xfId="34213"/>
    <cellStyle name="Normal 9 2 4 2 3" xfId="2097"/>
    <cellStyle name="Normal 9 2 4 2 3 2" xfId="6594"/>
    <cellStyle name="Normal 9 2 4 2 3 2 2" xfId="26086"/>
    <cellStyle name="Normal 9 2 4 2 3 2 3" xfId="26087"/>
    <cellStyle name="Normal 9 2 4 2 3 3" xfId="26088"/>
    <cellStyle name="Normal 9 2 4 2 3 4" xfId="26089"/>
    <cellStyle name="Normal 9 2 4 2 3 5" xfId="26090"/>
    <cellStyle name="Normal 9 2 4 2 4" xfId="6595"/>
    <cellStyle name="Normal 9 2 4 2 4 2" xfId="26091"/>
    <cellStyle name="Normal 9 2 4 2 4 3" xfId="26092"/>
    <cellStyle name="Normal 9 2 4 2 5" xfId="26093"/>
    <cellStyle name="Normal 9 2 4 2 6" xfId="26094"/>
    <cellStyle name="Normal 9 2 4 2 7" xfId="26095"/>
    <cellStyle name="Normal 9 2 4 2 8" xfId="33402"/>
    <cellStyle name="Normal 9 2 4 3" xfId="2746"/>
    <cellStyle name="Normal 9 2 4 3 2" xfId="6596"/>
    <cellStyle name="Normal 9 2 4 3 2 2" xfId="26096"/>
    <cellStyle name="Normal 9 2 4 3 2 3" xfId="26097"/>
    <cellStyle name="Normal 9 2 4 3 2 4" xfId="26098"/>
    <cellStyle name="Normal 9 2 4 3 3" xfId="26099"/>
    <cellStyle name="Normal 9 2 4 3 4" xfId="26100"/>
    <cellStyle name="Normal 9 2 4 3 5" xfId="26101"/>
    <cellStyle name="Normal 9 2 4 3 6" xfId="34212"/>
    <cellStyle name="Normal 9 2 4 4" xfId="1601"/>
    <cellStyle name="Normal 9 2 4 4 2" xfId="6597"/>
    <cellStyle name="Normal 9 2 4 4 2 2" xfId="26102"/>
    <cellStyle name="Normal 9 2 4 4 2 3" xfId="26103"/>
    <cellStyle name="Normal 9 2 4 4 3" xfId="26104"/>
    <cellStyle name="Normal 9 2 4 4 4" xfId="26105"/>
    <cellStyle name="Normal 9 2 4 4 5" xfId="26106"/>
    <cellStyle name="Normal 9 2 4 5" xfId="6598"/>
    <cellStyle name="Normal 9 2 4 5 2" xfId="26107"/>
    <cellStyle name="Normal 9 2 4 5 3" xfId="26108"/>
    <cellStyle name="Normal 9 2 4 6" xfId="26109"/>
    <cellStyle name="Normal 9 2 4 7" xfId="26110"/>
    <cellStyle name="Normal 9 2 4 8" xfId="26111"/>
    <cellStyle name="Normal 9 2 4 9" xfId="32918"/>
    <cellStyle name="Normal 9 2 5" xfId="558"/>
    <cellStyle name="Normal 9 2 5 2" xfId="1217"/>
    <cellStyle name="Normal 9 2 5 2 2" xfId="3508"/>
    <cellStyle name="Normal 9 2 5 2 2 2" xfId="6599"/>
    <cellStyle name="Normal 9 2 5 2 2 2 2" xfId="26112"/>
    <cellStyle name="Normal 9 2 5 2 2 2 3" xfId="26113"/>
    <cellStyle name="Normal 9 2 5 2 2 3" xfId="26114"/>
    <cellStyle name="Normal 9 2 5 2 2 4" xfId="26115"/>
    <cellStyle name="Normal 9 2 5 2 2 5" xfId="26116"/>
    <cellStyle name="Normal 9 2 5 2 2 6" xfId="34215"/>
    <cellStyle name="Normal 9 2 5 2 3" xfId="2264"/>
    <cellStyle name="Normal 9 2 5 2 3 2" xfId="6600"/>
    <cellStyle name="Normal 9 2 5 2 3 2 2" xfId="26117"/>
    <cellStyle name="Normal 9 2 5 2 3 2 3" xfId="26118"/>
    <cellStyle name="Normal 9 2 5 2 3 3" xfId="26119"/>
    <cellStyle name="Normal 9 2 5 2 3 4" xfId="26120"/>
    <cellStyle name="Normal 9 2 5 2 3 5" xfId="26121"/>
    <cellStyle name="Normal 9 2 5 2 4" xfId="6601"/>
    <cellStyle name="Normal 9 2 5 2 4 2" xfId="26122"/>
    <cellStyle name="Normal 9 2 5 2 4 3" xfId="26123"/>
    <cellStyle name="Normal 9 2 5 2 5" xfId="26124"/>
    <cellStyle name="Normal 9 2 5 2 6" xfId="26125"/>
    <cellStyle name="Normal 9 2 5 2 7" xfId="26126"/>
    <cellStyle name="Normal 9 2 5 2 8" xfId="33403"/>
    <cellStyle name="Normal 9 2 5 3" xfId="2960"/>
    <cellStyle name="Normal 9 2 5 3 2" xfId="6602"/>
    <cellStyle name="Normal 9 2 5 3 2 2" xfId="26127"/>
    <cellStyle name="Normal 9 2 5 3 2 3" xfId="26128"/>
    <cellStyle name="Normal 9 2 5 3 2 4" xfId="26129"/>
    <cellStyle name="Normal 9 2 5 3 3" xfId="26130"/>
    <cellStyle name="Normal 9 2 5 3 4" xfId="26131"/>
    <cellStyle name="Normal 9 2 5 3 5" xfId="26132"/>
    <cellStyle name="Normal 9 2 5 3 6" xfId="34214"/>
    <cellStyle name="Normal 9 2 5 4" xfId="1816"/>
    <cellStyle name="Normal 9 2 5 4 2" xfId="6603"/>
    <cellStyle name="Normal 9 2 5 4 2 2" xfId="26133"/>
    <cellStyle name="Normal 9 2 5 4 2 3" xfId="26134"/>
    <cellStyle name="Normal 9 2 5 4 3" xfId="26135"/>
    <cellStyle name="Normal 9 2 5 4 4" xfId="26136"/>
    <cellStyle name="Normal 9 2 5 4 5" xfId="26137"/>
    <cellStyle name="Normal 9 2 5 5" xfId="6604"/>
    <cellStyle name="Normal 9 2 5 5 2" xfId="26138"/>
    <cellStyle name="Normal 9 2 5 5 3" xfId="26139"/>
    <cellStyle name="Normal 9 2 5 6" xfId="26140"/>
    <cellStyle name="Normal 9 2 5 7" xfId="26141"/>
    <cellStyle name="Normal 9 2 5 8" xfId="26142"/>
    <cellStyle name="Normal 9 2 5 9" xfId="32753"/>
    <cellStyle name="Normal 9 2 6" xfId="1218"/>
    <cellStyle name="Normal 9 2 6 2" xfId="3118"/>
    <cellStyle name="Normal 9 2 6 2 2" xfId="6605"/>
    <cellStyle name="Normal 9 2 6 2 2 2" xfId="26143"/>
    <cellStyle name="Normal 9 2 6 2 2 3" xfId="26144"/>
    <cellStyle name="Normal 9 2 6 2 3" xfId="26145"/>
    <cellStyle name="Normal 9 2 6 2 4" xfId="26146"/>
    <cellStyle name="Normal 9 2 6 2 5" xfId="26147"/>
    <cellStyle name="Normal 9 2 6 2 6" xfId="34216"/>
    <cellStyle name="Normal 9 2 6 3" xfId="1954"/>
    <cellStyle name="Normal 9 2 6 3 2" xfId="6606"/>
    <cellStyle name="Normal 9 2 6 3 2 2" xfId="26148"/>
    <cellStyle name="Normal 9 2 6 3 2 3" xfId="26149"/>
    <cellStyle name="Normal 9 2 6 3 3" xfId="26150"/>
    <cellStyle name="Normal 9 2 6 3 4" xfId="26151"/>
    <cellStyle name="Normal 9 2 6 3 5" xfId="26152"/>
    <cellStyle name="Normal 9 2 6 4" xfId="6607"/>
    <cellStyle name="Normal 9 2 6 4 2" xfId="26153"/>
    <cellStyle name="Normal 9 2 6 4 3" xfId="26154"/>
    <cellStyle name="Normal 9 2 6 5" xfId="26155"/>
    <cellStyle name="Normal 9 2 6 6" xfId="26156"/>
    <cellStyle name="Normal 9 2 6 7" xfId="26157"/>
    <cellStyle name="Normal 9 2 6 8" xfId="33395"/>
    <cellStyle name="Normal 9 2 7" xfId="2571"/>
    <cellStyle name="Normal 9 2 7 2" xfId="6608"/>
    <cellStyle name="Normal 9 2 7 2 2" xfId="26158"/>
    <cellStyle name="Normal 9 2 7 2 3" xfId="26159"/>
    <cellStyle name="Normal 9 2 7 2 4" xfId="26160"/>
    <cellStyle name="Normal 9 2 7 3" xfId="26161"/>
    <cellStyle name="Normal 9 2 7 4" xfId="26162"/>
    <cellStyle name="Normal 9 2 7 5" xfId="26163"/>
    <cellStyle name="Normal 9 2 7 6" xfId="34199"/>
    <cellStyle name="Normal 9 2 8" xfId="1426"/>
    <cellStyle name="Normal 9 2 8 2" xfId="6609"/>
    <cellStyle name="Normal 9 2 8 2 2" xfId="26164"/>
    <cellStyle name="Normal 9 2 8 2 3" xfId="26165"/>
    <cellStyle name="Normal 9 2 8 3" xfId="26166"/>
    <cellStyle name="Normal 9 2 8 4" xfId="26167"/>
    <cellStyle name="Normal 9 2 8 5" xfId="26168"/>
    <cellStyle name="Normal 9 2 9" xfId="6610"/>
    <cellStyle name="Normal 9 2 9 2" xfId="26169"/>
    <cellStyle name="Normal 9 2 9 3" xfId="26170"/>
    <cellStyle name="Normal 9 3" xfId="559"/>
    <cellStyle name="Normal 9 3 10" xfId="26171"/>
    <cellStyle name="Normal 9 3 11" xfId="26172"/>
    <cellStyle name="Normal 9 3 12" xfId="32636"/>
    <cellStyle name="Normal 9 3 2" xfId="560"/>
    <cellStyle name="Normal 9 3 2 10" xfId="26173"/>
    <cellStyle name="Normal 9 3 2 11" xfId="32637"/>
    <cellStyle name="Normal 9 3 2 2" xfId="561"/>
    <cellStyle name="Normal 9 3 2 2 10" xfId="32638"/>
    <cellStyle name="Normal 9 3 2 2 2" xfId="562"/>
    <cellStyle name="Normal 9 3 2 2 2 2" xfId="1219"/>
    <cellStyle name="Normal 9 3 2 2 2 2 2" xfId="3509"/>
    <cellStyle name="Normal 9 3 2 2 2 2 2 2" xfId="6611"/>
    <cellStyle name="Normal 9 3 2 2 2 2 2 2 2" xfId="26174"/>
    <cellStyle name="Normal 9 3 2 2 2 2 2 2 3" xfId="26175"/>
    <cellStyle name="Normal 9 3 2 2 2 2 2 3" xfId="26176"/>
    <cellStyle name="Normal 9 3 2 2 2 2 2 4" xfId="26177"/>
    <cellStyle name="Normal 9 3 2 2 2 2 2 5" xfId="26178"/>
    <cellStyle name="Normal 9 3 2 2 2 2 2 6" xfId="34221"/>
    <cellStyle name="Normal 9 3 2 2 2 2 3" xfId="2265"/>
    <cellStyle name="Normal 9 3 2 2 2 2 3 2" xfId="6612"/>
    <cellStyle name="Normal 9 3 2 2 2 2 3 2 2" xfId="26179"/>
    <cellStyle name="Normal 9 3 2 2 2 2 3 2 3" xfId="26180"/>
    <cellStyle name="Normal 9 3 2 2 2 2 3 3" xfId="26181"/>
    <cellStyle name="Normal 9 3 2 2 2 2 3 4" xfId="26182"/>
    <cellStyle name="Normal 9 3 2 2 2 2 3 5" xfId="26183"/>
    <cellStyle name="Normal 9 3 2 2 2 2 4" xfId="6613"/>
    <cellStyle name="Normal 9 3 2 2 2 2 4 2" xfId="26184"/>
    <cellStyle name="Normal 9 3 2 2 2 2 4 3" xfId="26185"/>
    <cellStyle name="Normal 9 3 2 2 2 2 5" xfId="26186"/>
    <cellStyle name="Normal 9 3 2 2 2 2 6" xfId="26187"/>
    <cellStyle name="Normal 9 3 2 2 2 2 7" xfId="26188"/>
    <cellStyle name="Normal 9 3 2 2 2 2 8" xfId="33407"/>
    <cellStyle name="Normal 9 3 2 2 2 3" xfId="2961"/>
    <cellStyle name="Normal 9 3 2 2 2 3 2" xfId="6614"/>
    <cellStyle name="Normal 9 3 2 2 2 3 2 2" xfId="26189"/>
    <cellStyle name="Normal 9 3 2 2 2 3 2 3" xfId="26190"/>
    <cellStyle name="Normal 9 3 2 2 2 3 2 4" xfId="26191"/>
    <cellStyle name="Normal 9 3 2 2 2 3 3" xfId="26192"/>
    <cellStyle name="Normal 9 3 2 2 2 3 4" xfId="26193"/>
    <cellStyle name="Normal 9 3 2 2 2 3 5" xfId="26194"/>
    <cellStyle name="Normal 9 3 2 2 2 3 6" xfId="34220"/>
    <cellStyle name="Normal 9 3 2 2 2 4" xfId="1817"/>
    <cellStyle name="Normal 9 3 2 2 2 4 2" xfId="6615"/>
    <cellStyle name="Normal 9 3 2 2 2 4 2 2" xfId="26195"/>
    <cellStyle name="Normal 9 3 2 2 2 4 2 3" xfId="26196"/>
    <cellStyle name="Normal 9 3 2 2 2 4 3" xfId="26197"/>
    <cellStyle name="Normal 9 3 2 2 2 4 4" xfId="26198"/>
    <cellStyle name="Normal 9 3 2 2 2 4 5" xfId="26199"/>
    <cellStyle name="Normal 9 3 2 2 2 5" xfId="6616"/>
    <cellStyle name="Normal 9 3 2 2 2 5 2" xfId="26200"/>
    <cellStyle name="Normal 9 3 2 2 2 5 3" xfId="26201"/>
    <cellStyle name="Normal 9 3 2 2 2 6" xfId="26202"/>
    <cellStyle name="Normal 9 3 2 2 2 7" xfId="26203"/>
    <cellStyle name="Normal 9 3 2 2 2 8" xfId="26204"/>
    <cellStyle name="Normal 9 3 2 2 2 9" xfId="32857"/>
    <cellStyle name="Normal 9 3 2 2 3" xfId="1220"/>
    <cellStyle name="Normal 9 3 2 2 3 2" xfId="3232"/>
    <cellStyle name="Normal 9 3 2 2 3 2 2" xfId="6617"/>
    <cellStyle name="Normal 9 3 2 2 3 2 2 2" xfId="26205"/>
    <cellStyle name="Normal 9 3 2 2 3 2 2 3" xfId="26206"/>
    <cellStyle name="Normal 9 3 2 2 3 2 3" xfId="26207"/>
    <cellStyle name="Normal 9 3 2 2 3 2 4" xfId="26208"/>
    <cellStyle name="Normal 9 3 2 2 3 2 5" xfId="26209"/>
    <cellStyle name="Normal 9 3 2 2 3 2 6" xfId="34222"/>
    <cellStyle name="Normal 9 3 2 2 3 3" xfId="2046"/>
    <cellStyle name="Normal 9 3 2 2 3 3 2" xfId="6618"/>
    <cellStyle name="Normal 9 3 2 2 3 3 2 2" xfId="26210"/>
    <cellStyle name="Normal 9 3 2 2 3 3 2 3" xfId="26211"/>
    <cellStyle name="Normal 9 3 2 2 3 3 3" xfId="26212"/>
    <cellStyle name="Normal 9 3 2 2 3 3 4" xfId="26213"/>
    <cellStyle name="Normal 9 3 2 2 3 3 5" xfId="26214"/>
    <cellStyle name="Normal 9 3 2 2 3 4" xfId="6619"/>
    <cellStyle name="Normal 9 3 2 2 3 4 2" xfId="26215"/>
    <cellStyle name="Normal 9 3 2 2 3 4 3" xfId="26216"/>
    <cellStyle name="Normal 9 3 2 2 3 5" xfId="26217"/>
    <cellStyle name="Normal 9 3 2 2 3 6" xfId="26218"/>
    <cellStyle name="Normal 9 3 2 2 3 7" xfId="26219"/>
    <cellStyle name="Normal 9 3 2 2 3 8" xfId="33406"/>
    <cellStyle name="Normal 9 3 2 2 4" xfId="2685"/>
    <cellStyle name="Normal 9 3 2 2 4 2" xfId="6620"/>
    <cellStyle name="Normal 9 3 2 2 4 2 2" xfId="26220"/>
    <cellStyle name="Normal 9 3 2 2 4 2 3" xfId="26221"/>
    <cellStyle name="Normal 9 3 2 2 4 2 4" xfId="26222"/>
    <cellStyle name="Normal 9 3 2 2 4 3" xfId="26223"/>
    <cellStyle name="Normal 9 3 2 2 4 4" xfId="26224"/>
    <cellStyle name="Normal 9 3 2 2 4 5" xfId="26225"/>
    <cellStyle name="Normal 9 3 2 2 4 6" xfId="34219"/>
    <cellStyle name="Normal 9 3 2 2 5" xfId="1540"/>
    <cellStyle name="Normal 9 3 2 2 5 2" xfId="6621"/>
    <cellStyle name="Normal 9 3 2 2 5 2 2" xfId="26226"/>
    <cellStyle name="Normal 9 3 2 2 5 2 3" xfId="26227"/>
    <cellStyle name="Normal 9 3 2 2 5 3" xfId="26228"/>
    <cellStyle name="Normal 9 3 2 2 5 4" xfId="26229"/>
    <cellStyle name="Normal 9 3 2 2 5 5" xfId="26230"/>
    <cellStyle name="Normal 9 3 2 2 6" xfId="6622"/>
    <cellStyle name="Normal 9 3 2 2 6 2" xfId="26231"/>
    <cellStyle name="Normal 9 3 2 2 6 3" xfId="26232"/>
    <cellStyle name="Normal 9 3 2 2 7" xfId="26233"/>
    <cellStyle name="Normal 9 3 2 2 8" xfId="26234"/>
    <cellStyle name="Normal 9 3 2 2 9" xfId="26235"/>
    <cellStyle name="Normal 9 3 2 3" xfId="563"/>
    <cellStyle name="Normal 9 3 2 3 2" xfId="1221"/>
    <cellStyle name="Normal 9 3 2 3 2 2" xfId="3510"/>
    <cellStyle name="Normal 9 3 2 3 2 2 2" xfId="6623"/>
    <cellStyle name="Normal 9 3 2 3 2 2 2 2" xfId="26236"/>
    <cellStyle name="Normal 9 3 2 3 2 2 2 3" xfId="26237"/>
    <cellStyle name="Normal 9 3 2 3 2 2 3" xfId="26238"/>
    <cellStyle name="Normal 9 3 2 3 2 2 4" xfId="26239"/>
    <cellStyle name="Normal 9 3 2 3 2 2 5" xfId="26240"/>
    <cellStyle name="Normal 9 3 2 3 2 2 6" xfId="34224"/>
    <cellStyle name="Normal 9 3 2 3 2 3" xfId="2266"/>
    <cellStyle name="Normal 9 3 2 3 2 3 2" xfId="6624"/>
    <cellStyle name="Normal 9 3 2 3 2 3 2 2" xfId="26241"/>
    <cellStyle name="Normal 9 3 2 3 2 3 2 3" xfId="26242"/>
    <cellStyle name="Normal 9 3 2 3 2 3 3" xfId="26243"/>
    <cellStyle name="Normal 9 3 2 3 2 3 4" xfId="26244"/>
    <cellStyle name="Normal 9 3 2 3 2 3 5" xfId="26245"/>
    <cellStyle name="Normal 9 3 2 3 2 4" xfId="6625"/>
    <cellStyle name="Normal 9 3 2 3 2 4 2" xfId="26246"/>
    <cellStyle name="Normal 9 3 2 3 2 4 3" xfId="26247"/>
    <cellStyle name="Normal 9 3 2 3 2 5" xfId="26248"/>
    <cellStyle name="Normal 9 3 2 3 2 6" xfId="26249"/>
    <cellStyle name="Normal 9 3 2 3 2 7" xfId="26250"/>
    <cellStyle name="Normal 9 3 2 3 2 8" xfId="33408"/>
    <cellStyle name="Normal 9 3 2 3 3" xfId="2962"/>
    <cellStyle name="Normal 9 3 2 3 3 2" xfId="6626"/>
    <cellStyle name="Normal 9 3 2 3 3 2 2" xfId="26251"/>
    <cellStyle name="Normal 9 3 2 3 3 2 3" xfId="26252"/>
    <cellStyle name="Normal 9 3 2 3 3 2 4" xfId="26253"/>
    <cellStyle name="Normal 9 3 2 3 3 3" xfId="26254"/>
    <cellStyle name="Normal 9 3 2 3 3 4" xfId="26255"/>
    <cellStyle name="Normal 9 3 2 3 3 5" xfId="26256"/>
    <cellStyle name="Normal 9 3 2 3 3 6" xfId="34223"/>
    <cellStyle name="Normal 9 3 2 3 4" xfId="1818"/>
    <cellStyle name="Normal 9 3 2 3 4 2" xfId="6627"/>
    <cellStyle name="Normal 9 3 2 3 4 2 2" xfId="26257"/>
    <cellStyle name="Normal 9 3 2 3 4 2 3" xfId="26258"/>
    <cellStyle name="Normal 9 3 2 3 4 3" xfId="26259"/>
    <cellStyle name="Normal 9 3 2 3 4 4" xfId="26260"/>
    <cellStyle name="Normal 9 3 2 3 4 5" xfId="26261"/>
    <cellStyle name="Normal 9 3 2 3 5" xfId="6628"/>
    <cellStyle name="Normal 9 3 2 3 5 2" xfId="26262"/>
    <cellStyle name="Normal 9 3 2 3 5 3" xfId="26263"/>
    <cellStyle name="Normal 9 3 2 3 6" xfId="26264"/>
    <cellStyle name="Normal 9 3 2 3 7" xfId="26265"/>
    <cellStyle name="Normal 9 3 2 3 8" xfId="26266"/>
    <cellStyle name="Normal 9 3 2 3 9" xfId="32756"/>
    <cellStyle name="Normal 9 3 2 4" xfId="1222"/>
    <cellStyle name="Normal 9 3 2 4 2" xfId="3121"/>
    <cellStyle name="Normal 9 3 2 4 2 2" xfId="6629"/>
    <cellStyle name="Normal 9 3 2 4 2 2 2" xfId="26267"/>
    <cellStyle name="Normal 9 3 2 4 2 2 3" xfId="26268"/>
    <cellStyle name="Normal 9 3 2 4 2 3" xfId="26269"/>
    <cellStyle name="Normal 9 3 2 4 2 4" xfId="26270"/>
    <cellStyle name="Normal 9 3 2 4 2 5" xfId="26271"/>
    <cellStyle name="Normal 9 3 2 4 2 6" xfId="34225"/>
    <cellStyle name="Normal 9 3 2 4 3" xfId="1957"/>
    <cellStyle name="Normal 9 3 2 4 3 2" xfId="6630"/>
    <cellStyle name="Normal 9 3 2 4 3 2 2" xfId="26272"/>
    <cellStyle name="Normal 9 3 2 4 3 2 3" xfId="26273"/>
    <cellStyle name="Normal 9 3 2 4 3 3" xfId="26274"/>
    <cellStyle name="Normal 9 3 2 4 3 4" xfId="26275"/>
    <cellStyle name="Normal 9 3 2 4 3 5" xfId="26276"/>
    <cellStyle name="Normal 9 3 2 4 4" xfId="6631"/>
    <cellStyle name="Normal 9 3 2 4 4 2" xfId="26277"/>
    <cellStyle name="Normal 9 3 2 4 4 3" xfId="26278"/>
    <cellStyle name="Normal 9 3 2 4 5" xfId="26279"/>
    <cellStyle name="Normal 9 3 2 4 6" xfId="26280"/>
    <cellStyle name="Normal 9 3 2 4 7" xfId="26281"/>
    <cellStyle name="Normal 9 3 2 4 8" xfId="33405"/>
    <cellStyle name="Normal 9 3 2 5" xfId="2574"/>
    <cellStyle name="Normal 9 3 2 5 2" xfId="6632"/>
    <cellStyle name="Normal 9 3 2 5 2 2" xfId="26282"/>
    <cellStyle name="Normal 9 3 2 5 2 3" xfId="26283"/>
    <cellStyle name="Normal 9 3 2 5 2 4" xfId="26284"/>
    <cellStyle name="Normal 9 3 2 5 3" xfId="26285"/>
    <cellStyle name="Normal 9 3 2 5 4" xfId="26286"/>
    <cellStyle name="Normal 9 3 2 5 5" xfId="26287"/>
    <cellStyle name="Normal 9 3 2 5 6" xfId="34218"/>
    <cellStyle name="Normal 9 3 2 6" xfId="1429"/>
    <cellStyle name="Normal 9 3 2 6 2" xfId="6633"/>
    <cellStyle name="Normal 9 3 2 6 2 2" xfId="26288"/>
    <cellStyle name="Normal 9 3 2 6 2 3" xfId="26289"/>
    <cellStyle name="Normal 9 3 2 6 3" xfId="26290"/>
    <cellStyle name="Normal 9 3 2 6 4" xfId="26291"/>
    <cellStyle name="Normal 9 3 2 6 5" xfId="26292"/>
    <cellStyle name="Normal 9 3 2 7" xfId="6634"/>
    <cellStyle name="Normal 9 3 2 7 2" xfId="26293"/>
    <cellStyle name="Normal 9 3 2 7 3" xfId="26294"/>
    <cellStyle name="Normal 9 3 2 8" xfId="26295"/>
    <cellStyle name="Normal 9 3 2 9" xfId="26296"/>
    <cellStyle name="Normal 9 3 3" xfId="564"/>
    <cellStyle name="Normal 9 3 3 10" xfId="32639"/>
    <cellStyle name="Normal 9 3 3 2" xfId="565"/>
    <cellStyle name="Normal 9 3 3 2 2" xfId="1223"/>
    <cellStyle name="Normal 9 3 3 2 2 2" xfId="3511"/>
    <cellStyle name="Normal 9 3 3 2 2 2 2" xfId="6635"/>
    <cellStyle name="Normal 9 3 3 2 2 2 2 2" xfId="26297"/>
    <cellStyle name="Normal 9 3 3 2 2 2 2 3" xfId="26298"/>
    <cellStyle name="Normal 9 3 3 2 2 2 3" xfId="26299"/>
    <cellStyle name="Normal 9 3 3 2 2 2 4" xfId="26300"/>
    <cellStyle name="Normal 9 3 3 2 2 2 5" xfId="26301"/>
    <cellStyle name="Normal 9 3 3 2 2 2 6" xfId="34228"/>
    <cellStyle name="Normal 9 3 3 2 2 3" xfId="2267"/>
    <cellStyle name="Normal 9 3 3 2 2 3 2" xfId="6636"/>
    <cellStyle name="Normal 9 3 3 2 2 3 2 2" xfId="26302"/>
    <cellStyle name="Normal 9 3 3 2 2 3 2 3" xfId="26303"/>
    <cellStyle name="Normal 9 3 3 2 2 3 3" xfId="26304"/>
    <cellStyle name="Normal 9 3 3 2 2 3 4" xfId="26305"/>
    <cellStyle name="Normal 9 3 3 2 2 3 5" xfId="26306"/>
    <cellStyle name="Normal 9 3 3 2 2 4" xfId="6637"/>
    <cellStyle name="Normal 9 3 3 2 2 4 2" xfId="26307"/>
    <cellStyle name="Normal 9 3 3 2 2 4 3" xfId="26308"/>
    <cellStyle name="Normal 9 3 3 2 2 5" xfId="26309"/>
    <cellStyle name="Normal 9 3 3 2 2 6" xfId="26310"/>
    <cellStyle name="Normal 9 3 3 2 2 7" xfId="26311"/>
    <cellStyle name="Normal 9 3 3 2 2 8" xfId="33410"/>
    <cellStyle name="Normal 9 3 3 2 3" xfId="2963"/>
    <cellStyle name="Normal 9 3 3 2 3 2" xfId="6638"/>
    <cellStyle name="Normal 9 3 3 2 3 2 2" xfId="26312"/>
    <cellStyle name="Normal 9 3 3 2 3 2 3" xfId="26313"/>
    <cellStyle name="Normal 9 3 3 2 3 2 4" xfId="26314"/>
    <cellStyle name="Normal 9 3 3 2 3 3" xfId="26315"/>
    <cellStyle name="Normal 9 3 3 2 3 4" xfId="26316"/>
    <cellStyle name="Normal 9 3 3 2 3 5" xfId="26317"/>
    <cellStyle name="Normal 9 3 3 2 3 6" xfId="34227"/>
    <cellStyle name="Normal 9 3 3 2 4" xfId="1819"/>
    <cellStyle name="Normal 9 3 3 2 4 2" xfId="6639"/>
    <cellStyle name="Normal 9 3 3 2 4 2 2" xfId="26318"/>
    <cellStyle name="Normal 9 3 3 2 4 2 3" xfId="26319"/>
    <cellStyle name="Normal 9 3 3 2 4 3" xfId="26320"/>
    <cellStyle name="Normal 9 3 3 2 4 4" xfId="26321"/>
    <cellStyle name="Normal 9 3 3 2 4 5" xfId="26322"/>
    <cellStyle name="Normal 9 3 3 2 5" xfId="6640"/>
    <cellStyle name="Normal 9 3 3 2 5 2" xfId="26323"/>
    <cellStyle name="Normal 9 3 3 2 5 3" xfId="26324"/>
    <cellStyle name="Normal 9 3 3 2 6" xfId="26325"/>
    <cellStyle name="Normal 9 3 3 2 7" xfId="26326"/>
    <cellStyle name="Normal 9 3 3 2 8" xfId="26327"/>
    <cellStyle name="Normal 9 3 3 2 9" xfId="32858"/>
    <cellStyle name="Normal 9 3 3 3" xfId="1224"/>
    <cellStyle name="Normal 9 3 3 3 2" xfId="3233"/>
    <cellStyle name="Normal 9 3 3 3 2 2" xfId="6641"/>
    <cellStyle name="Normal 9 3 3 3 2 2 2" xfId="26328"/>
    <cellStyle name="Normal 9 3 3 3 2 2 3" xfId="26329"/>
    <cellStyle name="Normal 9 3 3 3 2 3" xfId="26330"/>
    <cellStyle name="Normal 9 3 3 3 2 4" xfId="26331"/>
    <cellStyle name="Normal 9 3 3 3 2 5" xfId="26332"/>
    <cellStyle name="Normal 9 3 3 3 2 6" xfId="34229"/>
    <cellStyle name="Normal 9 3 3 3 3" xfId="2047"/>
    <cellStyle name="Normal 9 3 3 3 3 2" xfId="6642"/>
    <cellStyle name="Normal 9 3 3 3 3 2 2" xfId="26333"/>
    <cellStyle name="Normal 9 3 3 3 3 2 3" xfId="26334"/>
    <cellStyle name="Normal 9 3 3 3 3 3" xfId="26335"/>
    <cellStyle name="Normal 9 3 3 3 3 4" xfId="26336"/>
    <cellStyle name="Normal 9 3 3 3 3 5" xfId="26337"/>
    <cellStyle name="Normal 9 3 3 3 4" xfId="6643"/>
    <cellStyle name="Normal 9 3 3 3 4 2" xfId="26338"/>
    <cellStyle name="Normal 9 3 3 3 4 3" xfId="26339"/>
    <cellStyle name="Normal 9 3 3 3 5" xfId="26340"/>
    <cellStyle name="Normal 9 3 3 3 6" xfId="26341"/>
    <cellStyle name="Normal 9 3 3 3 7" xfId="26342"/>
    <cellStyle name="Normal 9 3 3 3 8" xfId="33409"/>
    <cellStyle name="Normal 9 3 3 4" xfId="2686"/>
    <cellStyle name="Normal 9 3 3 4 2" xfId="6644"/>
    <cellStyle name="Normal 9 3 3 4 2 2" xfId="26343"/>
    <cellStyle name="Normal 9 3 3 4 2 3" xfId="26344"/>
    <cellStyle name="Normal 9 3 3 4 2 4" xfId="26345"/>
    <cellStyle name="Normal 9 3 3 4 3" xfId="26346"/>
    <cellStyle name="Normal 9 3 3 4 4" xfId="26347"/>
    <cellStyle name="Normal 9 3 3 4 5" xfId="26348"/>
    <cellStyle name="Normal 9 3 3 4 6" xfId="34226"/>
    <cellStyle name="Normal 9 3 3 5" xfId="1541"/>
    <cellStyle name="Normal 9 3 3 5 2" xfId="6645"/>
    <cellStyle name="Normal 9 3 3 5 2 2" xfId="26349"/>
    <cellStyle name="Normal 9 3 3 5 2 3" xfId="26350"/>
    <cellStyle name="Normal 9 3 3 5 3" xfId="26351"/>
    <cellStyle name="Normal 9 3 3 5 4" xfId="26352"/>
    <cellStyle name="Normal 9 3 3 5 5" xfId="26353"/>
    <cellStyle name="Normal 9 3 3 6" xfId="6646"/>
    <cellStyle name="Normal 9 3 3 6 2" xfId="26354"/>
    <cellStyle name="Normal 9 3 3 6 3" xfId="26355"/>
    <cellStyle name="Normal 9 3 3 7" xfId="26356"/>
    <cellStyle name="Normal 9 3 3 8" xfId="26357"/>
    <cellStyle name="Normal 9 3 3 9" xfId="26358"/>
    <cellStyle name="Normal 9 3 4" xfId="566"/>
    <cellStyle name="Normal 9 3 4 2" xfId="1225"/>
    <cellStyle name="Normal 9 3 4 2 2" xfId="3512"/>
    <cellStyle name="Normal 9 3 4 2 2 2" xfId="6647"/>
    <cellStyle name="Normal 9 3 4 2 2 2 2" xfId="26359"/>
    <cellStyle name="Normal 9 3 4 2 2 2 3" xfId="26360"/>
    <cellStyle name="Normal 9 3 4 2 2 3" xfId="26361"/>
    <cellStyle name="Normal 9 3 4 2 2 4" xfId="26362"/>
    <cellStyle name="Normal 9 3 4 2 2 5" xfId="26363"/>
    <cellStyle name="Normal 9 3 4 2 2 6" xfId="34231"/>
    <cellStyle name="Normal 9 3 4 2 3" xfId="2268"/>
    <cellStyle name="Normal 9 3 4 2 3 2" xfId="6648"/>
    <cellStyle name="Normal 9 3 4 2 3 2 2" xfId="26364"/>
    <cellStyle name="Normal 9 3 4 2 3 2 3" xfId="26365"/>
    <cellStyle name="Normal 9 3 4 2 3 3" xfId="26366"/>
    <cellStyle name="Normal 9 3 4 2 3 4" xfId="26367"/>
    <cellStyle name="Normal 9 3 4 2 3 5" xfId="26368"/>
    <cellStyle name="Normal 9 3 4 2 4" xfId="6649"/>
    <cellStyle name="Normal 9 3 4 2 4 2" xfId="26369"/>
    <cellStyle name="Normal 9 3 4 2 4 3" xfId="26370"/>
    <cellStyle name="Normal 9 3 4 2 5" xfId="26371"/>
    <cellStyle name="Normal 9 3 4 2 6" xfId="26372"/>
    <cellStyle name="Normal 9 3 4 2 7" xfId="26373"/>
    <cellStyle name="Normal 9 3 4 2 8" xfId="33411"/>
    <cellStyle name="Normal 9 3 4 3" xfId="2964"/>
    <cellStyle name="Normal 9 3 4 3 2" xfId="6650"/>
    <cellStyle name="Normal 9 3 4 3 2 2" xfId="26374"/>
    <cellStyle name="Normal 9 3 4 3 2 3" xfId="26375"/>
    <cellStyle name="Normal 9 3 4 3 2 4" xfId="26376"/>
    <cellStyle name="Normal 9 3 4 3 3" xfId="26377"/>
    <cellStyle name="Normal 9 3 4 3 4" xfId="26378"/>
    <cellStyle name="Normal 9 3 4 3 5" xfId="26379"/>
    <cellStyle name="Normal 9 3 4 3 6" xfId="34230"/>
    <cellStyle name="Normal 9 3 4 4" xfId="1820"/>
    <cellStyle name="Normal 9 3 4 4 2" xfId="6651"/>
    <cellStyle name="Normal 9 3 4 4 2 2" xfId="26380"/>
    <cellStyle name="Normal 9 3 4 4 2 3" xfId="26381"/>
    <cellStyle name="Normal 9 3 4 4 3" xfId="26382"/>
    <cellStyle name="Normal 9 3 4 4 4" xfId="26383"/>
    <cellStyle name="Normal 9 3 4 4 5" xfId="26384"/>
    <cellStyle name="Normal 9 3 4 5" xfId="6652"/>
    <cellStyle name="Normal 9 3 4 5 2" xfId="26385"/>
    <cellStyle name="Normal 9 3 4 5 3" xfId="26386"/>
    <cellStyle name="Normal 9 3 4 6" xfId="26387"/>
    <cellStyle name="Normal 9 3 4 7" xfId="26388"/>
    <cellStyle name="Normal 9 3 4 8" xfId="26389"/>
    <cellStyle name="Normal 9 3 4 9" xfId="32755"/>
    <cellStyle name="Normal 9 3 5" xfId="1226"/>
    <cellStyle name="Normal 9 3 5 2" xfId="3120"/>
    <cellStyle name="Normal 9 3 5 2 2" xfId="6653"/>
    <cellStyle name="Normal 9 3 5 2 2 2" xfId="26390"/>
    <cellStyle name="Normal 9 3 5 2 2 3" xfId="26391"/>
    <cellStyle name="Normal 9 3 5 2 3" xfId="26392"/>
    <cellStyle name="Normal 9 3 5 2 4" xfId="26393"/>
    <cellStyle name="Normal 9 3 5 2 5" xfId="26394"/>
    <cellStyle name="Normal 9 3 5 2 6" xfId="34232"/>
    <cellStyle name="Normal 9 3 5 3" xfId="1956"/>
    <cellStyle name="Normal 9 3 5 3 2" xfId="6654"/>
    <cellStyle name="Normal 9 3 5 3 2 2" xfId="26395"/>
    <cellStyle name="Normal 9 3 5 3 2 3" xfId="26396"/>
    <cellStyle name="Normal 9 3 5 3 3" xfId="26397"/>
    <cellStyle name="Normal 9 3 5 3 4" xfId="26398"/>
    <cellStyle name="Normal 9 3 5 3 5" xfId="26399"/>
    <cellStyle name="Normal 9 3 5 4" xfId="6655"/>
    <cellStyle name="Normal 9 3 5 4 2" xfId="26400"/>
    <cellStyle name="Normal 9 3 5 4 3" xfId="26401"/>
    <cellStyle name="Normal 9 3 5 5" xfId="26402"/>
    <cellStyle name="Normal 9 3 5 6" xfId="26403"/>
    <cellStyle name="Normal 9 3 5 7" xfId="26404"/>
    <cellStyle name="Normal 9 3 5 8" xfId="33404"/>
    <cellStyle name="Normal 9 3 6" xfId="2573"/>
    <cellStyle name="Normal 9 3 6 2" xfId="6656"/>
    <cellStyle name="Normal 9 3 6 2 2" xfId="26405"/>
    <cellStyle name="Normal 9 3 6 2 3" xfId="26406"/>
    <cellStyle name="Normal 9 3 6 2 4" xfId="26407"/>
    <cellStyle name="Normal 9 3 6 3" xfId="26408"/>
    <cellStyle name="Normal 9 3 6 4" xfId="26409"/>
    <cellStyle name="Normal 9 3 6 5" xfId="26410"/>
    <cellStyle name="Normal 9 3 6 6" xfId="34217"/>
    <cellStyle name="Normal 9 3 7" xfId="1428"/>
    <cellStyle name="Normal 9 3 7 2" xfId="6657"/>
    <cellStyle name="Normal 9 3 7 2 2" xfId="26411"/>
    <cellStyle name="Normal 9 3 7 2 3" xfId="26412"/>
    <cellStyle name="Normal 9 3 7 3" xfId="26413"/>
    <cellStyle name="Normal 9 3 7 4" xfId="26414"/>
    <cellStyle name="Normal 9 3 7 5" xfId="26415"/>
    <cellStyle name="Normal 9 3 8" xfId="6658"/>
    <cellStyle name="Normal 9 3 8 2" xfId="26416"/>
    <cellStyle name="Normal 9 3 8 3" xfId="26417"/>
    <cellStyle name="Normal 9 3 9" xfId="26418"/>
    <cellStyle name="Normal 9 4" xfId="567"/>
    <cellStyle name="Normal 9 4 10" xfId="26419"/>
    <cellStyle name="Normal 9 4 11" xfId="32640"/>
    <cellStyle name="Normal 9 4 2" xfId="568"/>
    <cellStyle name="Normal 9 4 2 10" xfId="32641"/>
    <cellStyle name="Normal 9 4 2 2" xfId="569"/>
    <cellStyle name="Normal 9 4 2 2 2" xfId="1227"/>
    <cellStyle name="Normal 9 4 2 2 2 2" xfId="3513"/>
    <cellStyle name="Normal 9 4 2 2 2 2 2" xfId="6659"/>
    <cellStyle name="Normal 9 4 2 2 2 2 2 2" xfId="26420"/>
    <cellStyle name="Normal 9 4 2 2 2 2 2 3" xfId="26421"/>
    <cellStyle name="Normal 9 4 2 2 2 2 3" xfId="26422"/>
    <cellStyle name="Normal 9 4 2 2 2 2 4" xfId="26423"/>
    <cellStyle name="Normal 9 4 2 2 2 2 5" xfId="26424"/>
    <cellStyle name="Normal 9 4 2 2 2 2 6" xfId="34236"/>
    <cellStyle name="Normal 9 4 2 2 2 3" xfId="2269"/>
    <cellStyle name="Normal 9 4 2 2 2 3 2" xfId="6660"/>
    <cellStyle name="Normal 9 4 2 2 2 3 2 2" xfId="26425"/>
    <cellStyle name="Normal 9 4 2 2 2 3 2 3" xfId="26426"/>
    <cellStyle name="Normal 9 4 2 2 2 3 3" xfId="26427"/>
    <cellStyle name="Normal 9 4 2 2 2 3 4" xfId="26428"/>
    <cellStyle name="Normal 9 4 2 2 2 3 5" xfId="26429"/>
    <cellStyle name="Normal 9 4 2 2 2 4" xfId="6661"/>
    <cellStyle name="Normal 9 4 2 2 2 4 2" xfId="26430"/>
    <cellStyle name="Normal 9 4 2 2 2 4 3" xfId="26431"/>
    <cellStyle name="Normal 9 4 2 2 2 5" xfId="26432"/>
    <cellStyle name="Normal 9 4 2 2 2 6" xfId="26433"/>
    <cellStyle name="Normal 9 4 2 2 2 7" xfId="26434"/>
    <cellStyle name="Normal 9 4 2 2 2 8" xfId="33414"/>
    <cellStyle name="Normal 9 4 2 2 3" xfId="2965"/>
    <cellStyle name="Normal 9 4 2 2 3 2" xfId="6662"/>
    <cellStyle name="Normal 9 4 2 2 3 2 2" xfId="26435"/>
    <cellStyle name="Normal 9 4 2 2 3 2 3" xfId="26436"/>
    <cellStyle name="Normal 9 4 2 2 3 2 4" xfId="26437"/>
    <cellStyle name="Normal 9 4 2 2 3 3" xfId="26438"/>
    <cellStyle name="Normal 9 4 2 2 3 4" xfId="26439"/>
    <cellStyle name="Normal 9 4 2 2 3 5" xfId="26440"/>
    <cellStyle name="Normal 9 4 2 2 3 6" xfId="34235"/>
    <cellStyle name="Normal 9 4 2 2 4" xfId="1821"/>
    <cellStyle name="Normal 9 4 2 2 4 2" xfId="6663"/>
    <cellStyle name="Normal 9 4 2 2 4 2 2" xfId="26441"/>
    <cellStyle name="Normal 9 4 2 2 4 2 3" xfId="26442"/>
    <cellStyle name="Normal 9 4 2 2 4 3" xfId="26443"/>
    <cellStyle name="Normal 9 4 2 2 4 4" xfId="26444"/>
    <cellStyle name="Normal 9 4 2 2 4 5" xfId="26445"/>
    <cellStyle name="Normal 9 4 2 2 5" xfId="6664"/>
    <cellStyle name="Normal 9 4 2 2 5 2" xfId="26446"/>
    <cellStyle name="Normal 9 4 2 2 5 3" xfId="26447"/>
    <cellStyle name="Normal 9 4 2 2 6" xfId="26448"/>
    <cellStyle name="Normal 9 4 2 2 7" xfId="26449"/>
    <cellStyle name="Normal 9 4 2 2 8" xfId="26450"/>
    <cellStyle name="Normal 9 4 2 2 9" xfId="32859"/>
    <cellStyle name="Normal 9 4 2 3" xfId="1228"/>
    <cellStyle name="Normal 9 4 2 3 2" xfId="3234"/>
    <cellStyle name="Normal 9 4 2 3 2 2" xfId="6665"/>
    <cellStyle name="Normal 9 4 2 3 2 2 2" xfId="26451"/>
    <cellStyle name="Normal 9 4 2 3 2 2 3" xfId="26452"/>
    <cellStyle name="Normal 9 4 2 3 2 3" xfId="26453"/>
    <cellStyle name="Normal 9 4 2 3 2 4" xfId="26454"/>
    <cellStyle name="Normal 9 4 2 3 2 5" xfId="26455"/>
    <cellStyle name="Normal 9 4 2 3 2 6" xfId="34237"/>
    <cellStyle name="Normal 9 4 2 3 3" xfId="2048"/>
    <cellStyle name="Normal 9 4 2 3 3 2" xfId="6666"/>
    <cellStyle name="Normal 9 4 2 3 3 2 2" xfId="26456"/>
    <cellStyle name="Normal 9 4 2 3 3 2 3" xfId="26457"/>
    <cellStyle name="Normal 9 4 2 3 3 3" xfId="26458"/>
    <cellStyle name="Normal 9 4 2 3 3 4" xfId="26459"/>
    <cellStyle name="Normal 9 4 2 3 3 5" xfId="26460"/>
    <cellStyle name="Normal 9 4 2 3 4" xfId="6667"/>
    <cellStyle name="Normal 9 4 2 3 4 2" xfId="26461"/>
    <cellStyle name="Normal 9 4 2 3 4 3" xfId="26462"/>
    <cellStyle name="Normal 9 4 2 3 5" xfId="26463"/>
    <cellStyle name="Normal 9 4 2 3 6" xfId="26464"/>
    <cellStyle name="Normal 9 4 2 3 7" xfId="26465"/>
    <cellStyle name="Normal 9 4 2 3 8" xfId="33413"/>
    <cellStyle name="Normal 9 4 2 4" xfId="2687"/>
    <cellStyle name="Normal 9 4 2 4 2" xfId="6668"/>
    <cellStyle name="Normal 9 4 2 4 2 2" xfId="26466"/>
    <cellStyle name="Normal 9 4 2 4 2 3" xfId="26467"/>
    <cellStyle name="Normal 9 4 2 4 2 4" xfId="26468"/>
    <cellStyle name="Normal 9 4 2 4 3" xfId="26469"/>
    <cellStyle name="Normal 9 4 2 4 4" xfId="26470"/>
    <cellStyle name="Normal 9 4 2 4 5" xfId="26471"/>
    <cellStyle name="Normal 9 4 2 4 6" xfId="34234"/>
    <cellStyle name="Normal 9 4 2 5" xfId="1542"/>
    <cellStyle name="Normal 9 4 2 5 2" xfId="6669"/>
    <cellStyle name="Normal 9 4 2 5 2 2" xfId="26472"/>
    <cellStyle name="Normal 9 4 2 5 2 3" xfId="26473"/>
    <cellStyle name="Normal 9 4 2 5 3" xfId="26474"/>
    <cellStyle name="Normal 9 4 2 5 4" xfId="26475"/>
    <cellStyle name="Normal 9 4 2 5 5" xfId="26476"/>
    <cellStyle name="Normal 9 4 2 6" xfId="6670"/>
    <cellStyle name="Normal 9 4 2 6 2" xfId="26477"/>
    <cellStyle name="Normal 9 4 2 6 3" xfId="26478"/>
    <cellStyle name="Normal 9 4 2 7" xfId="26479"/>
    <cellStyle name="Normal 9 4 2 8" xfId="26480"/>
    <cellStyle name="Normal 9 4 2 9" xfId="26481"/>
    <cellStyle name="Normal 9 4 3" xfId="570"/>
    <cellStyle name="Normal 9 4 3 2" xfId="1229"/>
    <cellStyle name="Normal 9 4 3 2 2" xfId="3514"/>
    <cellStyle name="Normal 9 4 3 2 2 2" xfId="6671"/>
    <cellStyle name="Normal 9 4 3 2 2 2 2" xfId="26482"/>
    <cellStyle name="Normal 9 4 3 2 2 2 3" xfId="26483"/>
    <cellStyle name="Normal 9 4 3 2 2 3" xfId="26484"/>
    <cellStyle name="Normal 9 4 3 2 2 4" xfId="26485"/>
    <cellStyle name="Normal 9 4 3 2 2 5" xfId="26486"/>
    <cellStyle name="Normal 9 4 3 2 2 6" xfId="34239"/>
    <cellStyle name="Normal 9 4 3 2 3" xfId="2270"/>
    <cellStyle name="Normal 9 4 3 2 3 2" xfId="6672"/>
    <cellStyle name="Normal 9 4 3 2 3 2 2" xfId="26487"/>
    <cellStyle name="Normal 9 4 3 2 3 2 3" xfId="26488"/>
    <cellStyle name="Normal 9 4 3 2 3 3" xfId="26489"/>
    <cellStyle name="Normal 9 4 3 2 3 4" xfId="26490"/>
    <cellStyle name="Normal 9 4 3 2 3 5" xfId="26491"/>
    <cellStyle name="Normal 9 4 3 2 4" xfId="6673"/>
    <cellStyle name="Normal 9 4 3 2 4 2" xfId="26492"/>
    <cellStyle name="Normal 9 4 3 2 4 3" xfId="26493"/>
    <cellStyle name="Normal 9 4 3 2 5" xfId="26494"/>
    <cellStyle name="Normal 9 4 3 2 6" xfId="26495"/>
    <cellStyle name="Normal 9 4 3 2 7" xfId="26496"/>
    <cellStyle name="Normal 9 4 3 2 8" xfId="33415"/>
    <cellStyle name="Normal 9 4 3 3" xfId="2966"/>
    <cellStyle name="Normal 9 4 3 3 2" xfId="6674"/>
    <cellStyle name="Normal 9 4 3 3 2 2" xfId="26497"/>
    <cellStyle name="Normal 9 4 3 3 2 3" xfId="26498"/>
    <cellStyle name="Normal 9 4 3 3 2 4" xfId="26499"/>
    <cellStyle name="Normal 9 4 3 3 3" xfId="26500"/>
    <cellStyle name="Normal 9 4 3 3 4" xfId="26501"/>
    <cellStyle name="Normal 9 4 3 3 5" xfId="26502"/>
    <cellStyle name="Normal 9 4 3 3 6" xfId="34238"/>
    <cellStyle name="Normal 9 4 3 4" xfId="1822"/>
    <cellStyle name="Normal 9 4 3 4 2" xfId="6675"/>
    <cellStyle name="Normal 9 4 3 4 2 2" xfId="26503"/>
    <cellStyle name="Normal 9 4 3 4 2 3" xfId="26504"/>
    <cellStyle name="Normal 9 4 3 4 3" xfId="26505"/>
    <cellStyle name="Normal 9 4 3 4 4" xfId="26506"/>
    <cellStyle name="Normal 9 4 3 4 5" xfId="26507"/>
    <cellStyle name="Normal 9 4 3 5" xfId="6676"/>
    <cellStyle name="Normal 9 4 3 5 2" xfId="26508"/>
    <cellStyle name="Normal 9 4 3 5 3" xfId="26509"/>
    <cellStyle name="Normal 9 4 3 6" xfId="26510"/>
    <cellStyle name="Normal 9 4 3 7" xfId="26511"/>
    <cellStyle name="Normal 9 4 3 8" xfId="26512"/>
    <cellStyle name="Normal 9 4 3 9" xfId="32757"/>
    <cellStyle name="Normal 9 4 4" xfId="1230"/>
    <cellStyle name="Normal 9 4 4 2" xfId="3122"/>
    <cellStyle name="Normal 9 4 4 2 2" xfId="6677"/>
    <cellStyle name="Normal 9 4 4 2 2 2" xfId="26513"/>
    <cellStyle name="Normal 9 4 4 2 2 3" xfId="26514"/>
    <cellStyle name="Normal 9 4 4 2 3" xfId="26515"/>
    <cellStyle name="Normal 9 4 4 2 4" xfId="26516"/>
    <cellStyle name="Normal 9 4 4 2 5" xfId="26517"/>
    <cellStyle name="Normal 9 4 4 2 6" xfId="34240"/>
    <cellStyle name="Normal 9 4 4 3" xfId="1958"/>
    <cellStyle name="Normal 9 4 4 3 2" xfId="6678"/>
    <cellStyle name="Normal 9 4 4 3 2 2" xfId="26518"/>
    <cellStyle name="Normal 9 4 4 3 2 3" xfId="26519"/>
    <cellStyle name="Normal 9 4 4 3 3" xfId="26520"/>
    <cellStyle name="Normal 9 4 4 3 4" xfId="26521"/>
    <cellStyle name="Normal 9 4 4 3 5" xfId="26522"/>
    <cellStyle name="Normal 9 4 4 4" xfId="6679"/>
    <cellStyle name="Normal 9 4 4 4 2" xfId="26523"/>
    <cellStyle name="Normal 9 4 4 4 3" xfId="26524"/>
    <cellStyle name="Normal 9 4 4 5" xfId="26525"/>
    <cellStyle name="Normal 9 4 4 6" xfId="26526"/>
    <cellStyle name="Normal 9 4 4 7" xfId="26527"/>
    <cellStyle name="Normal 9 4 4 8" xfId="33412"/>
    <cellStyle name="Normal 9 4 5" xfId="2575"/>
    <cellStyle name="Normal 9 4 5 2" xfId="6680"/>
    <cellStyle name="Normal 9 4 5 2 2" xfId="26528"/>
    <cellStyle name="Normal 9 4 5 2 3" xfId="26529"/>
    <cellStyle name="Normal 9 4 5 2 4" xfId="26530"/>
    <cellStyle name="Normal 9 4 5 3" xfId="26531"/>
    <cellStyle name="Normal 9 4 5 4" xfId="26532"/>
    <cellStyle name="Normal 9 4 5 5" xfId="26533"/>
    <cellStyle name="Normal 9 4 5 6" xfId="34233"/>
    <cellStyle name="Normal 9 4 6" xfId="1430"/>
    <cellStyle name="Normal 9 4 6 2" xfId="6681"/>
    <cellStyle name="Normal 9 4 6 2 2" xfId="26534"/>
    <cellStyle name="Normal 9 4 6 2 3" xfId="26535"/>
    <cellStyle name="Normal 9 4 6 3" xfId="26536"/>
    <cellStyle name="Normal 9 4 6 4" xfId="26537"/>
    <cellStyle name="Normal 9 4 6 5" xfId="26538"/>
    <cellStyle name="Normal 9 4 7" xfId="6682"/>
    <cellStyle name="Normal 9 4 7 2" xfId="26539"/>
    <cellStyle name="Normal 9 4 7 3" xfId="26540"/>
    <cellStyle name="Normal 9 4 8" xfId="26541"/>
    <cellStyle name="Normal 9 4 9" xfId="26542"/>
    <cellStyle name="Normal 9 5" xfId="571"/>
    <cellStyle name="Normal 9 5 10" xfId="32642"/>
    <cellStyle name="Normal 9 5 2" xfId="572"/>
    <cellStyle name="Normal 9 5 2 2" xfId="1231"/>
    <cellStyle name="Normal 9 5 2 2 2" xfId="3515"/>
    <cellStyle name="Normal 9 5 2 2 2 2" xfId="6683"/>
    <cellStyle name="Normal 9 5 2 2 2 2 2" xfId="26543"/>
    <cellStyle name="Normal 9 5 2 2 2 2 3" xfId="26544"/>
    <cellStyle name="Normal 9 5 2 2 2 3" xfId="26545"/>
    <cellStyle name="Normal 9 5 2 2 2 4" xfId="26546"/>
    <cellStyle name="Normal 9 5 2 2 2 5" xfId="26547"/>
    <cellStyle name="Normal 9 5 2 2 2 6" xfId="34243"/>
    <cellStyle name="Normal 9 5 2 2 3" xfId="2271"/>
    <cellStyle name="Normal 9 5 2 2 3 2" xfId="6684"/>
    <cellStyle name="Normal 9 5 2 2 3 2 2" xfId="26548"/>
    <cellStyle name="Normal 9 5 2 2 3 2 3" xfId="26549"/>
    <cellStyle name="Normal 9 5 2 2 3 3" xfId="26550"/>
    <cellStyle name="Normal 9 5 2 2 3 4" xfId="26551"/>
    <cellStyle name="Normal 9 5 2 2 3 5" xfId="26552"/>
    <cellStyle name="Normal 9 5 2 2 4" xfId="6685"/>
    <cellStyle name="Normal 9 5 2 2 4 2" xfId="26553"/>
    <cellStyle name="Normal 9 5 2 2 4 3" xfId="26554"/>
    <cellStyle name="Normal 9 5 2 2 5" xfId="26555"/>
    <cellStyle name="Normal 9 5 2 2 6" xfId="26556"/>
    <cellStyle name="Normal 9 5 2 2 7" xfId="26557"/>
    <cellStyle name="Normal 9 5 2 2 8" xfId="33417"/>
    <cellStyle name="Normal 9 5 2 3" xfId="2967"/>
    <cellStyle name="Normal 9 5 2 3 2" xfId="6686"/>
    <cellStyle name="Normal 9 5 2 3 2 2" xfId="26558"/>
    <cellStyle name="Normal 9 5 2 3 2 3" xfId="26559"/>
    <cellStyle name="Normal 9 5 2 3 2 4" xfId="26560"/>
    <cellStyle name="Normal 9 5 2 3 3" xfId="26561"/>
    <cellStyle name="Normal 9 5 2 3 4" xfId="26562"/>
    <cellStyle name="Normal 9 5 2 3 5" xfId="26563"/>
    <cellStyle name="Normal 9 5 2 3 6" xfId="34242"/>
    <cellStyle name="Normal 9 5 2 4" xfId="1823"/>
    <cellStyle name="Normal 9 5 2 4 2" xfId="6687"/>
    <cellStyle name="Normal 9 5 2 4 2 2" xfId="26564"/>
    <cellStyle name="Normal 9 5 2 4 2 3" xfId="26565"/>
    <cellStyle name="Normal 9 5 2 4 3" xfId="26566"/>
    <cellStyle name="Normal 9 5 2 4 4" xfId="26567"/>
    <cellStyle name="Normal 9 5 2 4 5" xfId="26568"/>
    <cellStyle name="Normal 9 5 2 5" xfId="6688"/>
    <cellStyle name="Normal 9 5 2 5 2" xfId="26569"/>
    <cellStyle name="Normal 9 5 2 5 3" xfId="26570"/>
    <cellStyle name="Normal 9 5 2 6" xfId="26571"/>
    <cellStyle name="Normal 9 5 2 7" xfId="26572"/>
    <cellStyle name="Normal 9 5 2 8" xfId="26573"/>
    <cellStyle name="Normal 9 5 2 9" xfId="32860"/>
    <cellStyle name="Normal 9 5 3" xfId="1232"/>
    <cellStyle name="Normal 9 5 3 2" xfId="3235"/>
    <cellStyle name="Normal 9 5 3 2 2" xfId="6689"/>
    <cellStyle name="Normal 9 5 3 2 2 2" xfId="26574"/>
    <cellStyle name="Normal 9 5 3 2 2 3" xfId="26575"/>
    <cellStyle name="Normal 9 5 3 2 3" xfId="26576"/>
    <cellStyle name="Normal 9 5 3 2 4" xfId="26577"/>
    <cellStyle name="Normal 9 5 3 2 5" xfId="26578"/>
    <cellStyle name="Normal 9 5 3 2 6" xfId="34244"/>
    <cellStyle name="Normal 9 5 3 3" xfId="2049"/>
    <cellStyle name="Normal 9 5 3 3 2" xfId="6690"/>
    <cellStyle name="Normal 9 5 3 3 2 2" xfId="26579"/>
    <cellStyle name="Normal 9 5 3 3 2 3" xfId="26580"/>
    <cellStyle name="Normal 9 5 3 3 3" xfId="26581"/>
    <cellStyle name="Normal 9 5 3 3 4" xfId="26582"/>
    <cellStyle name="Normal 9 5 3 3 5" xfId="26583"/>
    <cellStyle name="Normal 9 5 3 4" xfId="6691"/>
    <cellStyle name="Normal 9 5 3 4 2" xfId="26584"/>
    <cellStyle name="Normal 9 5 3 4 3" xfId="26585"/>
    <cellStyle name="Normal 9 5 3 5" xfId="26586"/>
    <cellStyle name="Normal 9 5 3 6" xfId="26587"/>
    <cellStyle name="Normal 9 5 3 7" xfId="26588"/>
    <cellStyle name="Normal 9 5 3 8" xfId="33416"/>
    <cellStyle name="Normal 9 5 4" xfId="2688"/>
    <cellStyle name="Normal 9 5 4 2" xfId="6692"/>
    <cellStyle name="Normal 9 5 4 2 2" xfId="26589"/>
    <cellStyle name="Normal 9 5 4 2 3" xfId="26590"/>
    <cellStyle name="Normal 9 5 4 2 4" xfId="26591"/>
    <cellStyle name="Normal 9 5 4 3" xfId="26592"/>
    <cellStyle name="Normal 9 5 4 4" xfId="26593"/>
    <cellStyle name="Normal 9 5 4 5" xfId="26594"/>
    <cellStyle name="Normal 9 5 4 6" xfId="34241"/>
    <cellStyle name="Normal 9 5 5" xfId="1543"/>
    <cellStyle name="Normal 9 5 5 2" xfId="6693"/>
    <cellStyle name="Normal 9 5 5 2 2" xfId="26595"/>
    <cellStyle name="Normal 9 5 5 2 3" xfId="26596"/>
    <cellStyle name="Normal 9 5 5 3" xfId="26597"/>
    <cellStyle name="Normal 9 5 5 4" xfId="26598"/>
    <cellStyle name="Normal 9 5 5 5" xfId="26599"/>
    <cellStyle name="Normal 9 5 6" xfId="6694"/>
    <cellStyle name="Normal 9 5 6 2" xfId="26600"/>
    <cellStyle name="Normal 9 5 6 3" xfId="26601"/>
    <cellStyle name="Normal 9 5 7" xfId="26602"/>
    <cellStyle name="Normal 9 5 8" xfId="26603"/>
    <cellStyle name="Normal 9 5 9" xfId="26604"/>
    <cellStyle name="Normal 9 6" xfId="573"/>
    <cellStyle name="Normal 9 6 2" xfId="1233"/>
    <cellStyle name="Normal 9 6 2 2" xfId="3292"/>
    <cellStyle name="Normal 9 6 2 2 2" xfId="6695"/>
    <cellStyle name="Normal 9 6 2 2 2 2" xfId="26605"/>
    <cellStyle name="Normal 9 6 2 2 2 3" xfId="26606"/>
    <cellStyle name="Normal 9 6 2 2 3" xfId="26607"/>
    <cellStyle name="Normal 9 6 2 2 4" xfId="26608"/>
    <cellStyle name="Normal 9 6 2 2 5" xfId="26609"/>
    <cellStyle name="Normal 9 6 2 2 6" xfId="34246"/>
    <cellStyle name="Normal 9 6 2 3" xfId="2096"/>
    <cellStyle name="Normal 9 6 2 3 2" xfId="6696"/>
    <cellStyle name="Normal 9 6 2 3 2 2" xfId="26610"/>
    <cellStyle name="Normal 9 6 2 3 2 3" xfId="26611"/>
    <cellStyle name="Normal 9 6 2 3 3" xfId="26612"/>
    <cellStyle name="Normal 9 6 2 3 4" xfId="26613"/>
    <cellStyle name="Normal 9 6 2 3 5" xfId="26614"/>
    <cellStyle name="Normal 9 6 2 4" xfId="6697"/>
    <cellStyle name="Normal 9 6 2 4 2" xfId="26615"/>
    <cellStyle name="Normal 9 6 2 4 3" xfId="26616"/>
    <cellStyle name="Normal 9 6 2 5" xfId="26617"/>
    <cellStyle name="Normal 9 6 2 6" xfId="26618"/>
    <cellStyle name="Normal 9 6 2 7" xfId="26619"/>
    <cellStyle name="Normal 9 6 2 8" xfId="33418"/>
    <cellStyle name="Normal 9 6 3" xfId="2745"/>
    <cellStyle name="Normal 9 6 3 2" xfId="6698"/>
    <cellStyle name="Normal 9 6 3 2 2" xfId="26620"/>
    <cellStyle name="Normal 9 6 3 2 3" xfId="26621"/>
    <cellStyle name="Normal 9 6 3 2 4" xfId="26622"/>
    <cellStyle name="Normal 9 6 3 3" xfId="26623"/>
    <cellStyle name="Normal 9 6 3 4" xfId="26624"/>
    <cellStyle name="Normal 9 6 3 5" xfId="26625"/>
    <cellStyle name="Normal 9 6 3 6" xfId="34245"/>
    <cellStyle name="Normal 9 6 4" xfId="1600"/>
    <cellStyle name="Normal 9 6 4 2" xfId="6699"/>
    <cellStyle name="Normal 9 6 4 2 2" xfId="26626"/>
    <cellStyle name="Normal 9 6 4 2 3" xfId="26627"/>
    <cellStyle name="Normal 9 6 4 3" xfId="26628"/>
    <cellStyle name="Normal 9 6 4 4" xfId="26629"/>
    <cellStyle name="Normal 9 6 4 5" xfId="26630"/>
    <cellStyle name="Normal 9 6 5" xfId="6700"/>
    <cellStyle name="Normal 9 6 5 2" xfId="26631"/>
    <cellStyle name="Normal 9 6 5 3" xfId="26632"/>
    <cellStyle name="Normal 9 6 6" xfId="26633"/>
    <cellStyle name="Normal 9 6 7" xfId="26634"/>
    <cellStyle name="Normal 9 6 8" xfId="26635"/>
    <cellStyle name="Normal 9 6 9" xfId="32917"/>
    <cellStyle name="Normal 9 7" xfId="574"/>
    <cellStyle name="Normal 9 7 2" xfId="1234"/>
    <cellStyle name="Normal 9 7 2 2" xfId="3516"/>
    <cellStyle name="Normal 9 7 2 2 2" xfId="6701"/>
    <cellStyle name="Normal 9 7 2 2 2 2" xfId="26636"/>
    <cellStyle name="Normal 9 7 2 2 2 3" xfId="26637"/>
    <cellStyle name="Normal 9 7 2 2 3" xfId="26638"/>
    <cellStyle name="Normal 9 7 2 2 4" xfId="26639"/>
    <cellStyle name="Normal 9 7 2 2 5" xfId="26640"/>
    <cellStyle name="Normal 9 7 2 2 6" xfId="34248"/>
    <cellStyle name="Normal 9 7 2 3" xfId="2272"/>
    <cellStyle name="Normal 9 7 2 3 2" xfId="6702"/>
    <cellStyle name="Normal 9 7 2 3 2 2" xfId="26641"/>
    <cellStyle name="Normal 9 7 2 3 2 3" xfId="26642"/>
    <cellStyle name="Normal 9 7 2 3 3" xfId="26643"/>
    <cellStyle name="Normal 9 7 2 3 4" xfId="26644"/>
    <cellStyle name="Normal 9 7 2 3 5" xfId="26645"/>
    <cellStyle name="Normal 9 7 2 4" xfId="6703"/>
    <cellStyle name="Normal 9 7 2 4 2" xfId="26646"/>
    <cellStyle name="Normal 9 7 2 4 3" xfId="26647"/>
    <cellStyle name="Normal 9 7 2 5" xfId="26648"/>
    <cellStyle name="Normal 9 7 2 6" xfId="26649"/>
    <cellStyle name="Normal 9 7 2 7" xfId="26650"/>
    <cellStyle name="Normal 9 7 2 8" xfId="33419"/>
    <cellStyle name="Normal 9 7 3" xfId="2968"/>
    <cellStyle name="Normal 9 7 3 2" xfId="6704"/>
    <cellStyle name="Normal 9 7 3 2 2" xfId="26651"/>
    <cellStyle name="Normal 9 7 3 2 3" xfId="26652"/>
    <cellStyle name="Normal 9 7 3 2 4" xfId="26653"/>
    <cellStyle name="Normal 9 7 3 3" xfId="26654"/>
    <cellStyle name="Normal 9 7 3 4" xfId="26655"/>
    <cellStyle name="Normal 9 7 3 5" xfId="26656"/>
    <cellStyle name="Normal 9 7 3 6" xfId="34247"/>
    <cellStyle name="Normal 9 7 4" xfId="1824"/>
    <cellStyle name="Normal 9 7 4 2" xfId="6705"/>
    <cellStyle name="Normal 9 7 4 2 2" xfId="26657"/>
    <cellStyle name="Normal 9 7 4 2 3" xfId="26658"/>
    <cellStyle name="Normal 9 7 4 3" xfId="26659"/>
    <cellStyle name="Normal 9 7 4 4" xfId="26660"/>
    <cellStyle name="Normal 9 7 4 5" xfId="26661"/>
    <cellStyle name="Normal 9 7 5" xfId="6706"/>
    <cellStyle name="Normal 9 7 5 2" xfId="26662"/>
    <cellStyle name="Normal 9 7 5 3" xfId="26663"/>
    <cellStyle name="Normal 9 7 6" xfId="26664"/>
    <cellStyle name="Normal 9 7 7" xfId="26665"/>
    <cellStyle name="Normal 9 7 8" xfId="26666"/>
    <cellStyle name="Normal 9 7 9" xfId="32686"/>
    <cellStyle name="Normal 9 8" xfId="1235"/>
    <cellStyle name="Normal 9 8 2" xfId="3036"/>
    <cellStyle name="Normal 9 8 2 2" xfId="6707"/>
    <cellStyle name="Normal 9 8 2 2 2" xfId="26667"/>
    <cellStyle name="Normal 9 8 2 2 3" xfId="26668"/>
    <cellStyle name="Normal 9 8 2 3" xfId="26669"/>
    <cellStyle name="Normal 9 8 2 4" xfId="26670"/>
    <cellStyle name="Normal 9 8 2 5" xfId="26671"/>
    <cellStyle name="Normal 9 8 2 6" xfId="34249"/>
    <cellStyle name="Normal 9 8 3" xfId="1887"/>
    <cellStyle name="Normal 9 8 3 2" xfId="6708"/>
    <cellStyle name="Normal 9 8 3 2 2" xfId="26672"/>
    <cellStyle name="Normal 9 8 3 2 3" xfId="26673"/>
    <cellStyle name="Normal 9 8 3 3" xfId="26674"/>
    <cellStyle name="Normal 9 8 3 4" xfId="26675"/>
    <cellStyle name="Normal 9 8 3 5" xfId="26676"/>
    <cellStyle name="Normal 9 8 4" xfId="6709"/>
    <cellStyle name="Normal 9 8 4 2" xfId="26677"/>
    <cellStyle name="Normal 9 8 4 3" xfId="26678"/>
    <cellStyle name="Normal 9 8 5" xfId="26679"/>
    <cellStyle name="Normal 9 8 6" xfId="26680"/>
    <cellStyle name="Normal 9 8 7" xfId="26681"/>
    <cellStyle name="Normal 9 8 8" xfId="33394"/>
    <cellStyle name="Normal 9 9" xfId="2489"/>
    <cellStyle name="Normal 9 9 2" xfId="6710"/>
    <cellStyle name="Normal 9 9 2 2" xfId="26682"/>
    <cellStyle name="Normal 9 9 2 3" xfId="26683"/>
    <cellStyle name="Normal 9 9 2 4" xfId="26684"/>
    <cellStyle name="Normal 9 9 3" xfId="26685"/>
    <cellStyle name="Normal 9 9 4" xfId="26686"/>
    <cellStyle name="Normal 9 9 5" xfId="26687"/>
    <cellStyle name="Normal 9 9 6" xfId="34198"/>
    <cellStyle name="Pourcentage" xfId="5" builtinId="5"/>
    <cellStyle name="Pourcentage 14" xfId="700"/>
    <cellStyle name="Pourcentage 2" xfId="8"/>
    <cellStyle name="Pourcentage 2 2" xfId="32997"/>
    <cellStyle name="Pourcentage 2 3" xfId="34464"/>
    <cellStyle name="Pourcentage 3" xfId="575"/>
    <cellStyle name="Pourcentage 4" xfId="576"/>
    <cellStyle name="Pourcentage 4 10" xfId="1343"/>
    <cellStyle name="Pourcentage 4 10 2" xfId="6711"/>
    <cellStyle name="Pourcentage 4 10 2 2" xfId="26688"/>
    <cellStyle name="Pourcentage 4 10 2 3" xfId="26689"/>
    <cellStyle name="Pourcentage 4 10 3" xfId="26690"/>
    <cellStyle name="Pourcentage 4 10 4" xfId="26691"/>
    <cellStyle name="Pourcentage 4 10 5" xfId="26692"/>
    <cellStyle name="Pourcentage 4 11" xfId="6712"/>
    <cellStyle name="Pourcentage 4 11 2" xfId="26693"/>
    <cellStyle name="Pourcentage 4 11 3" xfId="26694"/>
    <cellStyle name="Pourcentage 4 12" xfId="26695"/>
    <cellStyle name="Pourcentage 4 13" xfId="26696"/>
    <cellStyle name="Pourcentage 4 14" xfId="26697"/>
    <cellStyle name="Pourcentage 4 15" xfId="32454"/>
    <cellStyle name="Pourcentage 4 2" xfId="577"/>
    <cellStyle name="Pourcentage 4 2 10" xfId="26698"/>
    <cellStyle name="Pourcentage 4 2 11" xfId="26699"/>
    <cellStyle name="Pourcentage 4 2 12" xfId="26700"/>
    <cellStyle name="Pourcentage 4 2 13" xfId="32643"/>
    <cellStyle name="Pourcentage 4 2 2" xfId="578"/>
    <cellStyle name="Pourcentage 4 2 2 10" xfId="26701"/>
    <cellStyle name="Pourcentage 4 2 2 11" xfId="32644"/>
    <cellStyle name="Pourcentage 4 2 2 2" xfId="579"/>
    <cellStyle name="Pourcentage 4 2 2 2 10" xfId="32645"/>
    <cellStyle name="Pourcentage 4 2 2 2 2" xfId="580"/>
    <cellStyle name="Pourcentage 4 2 2 2 2 2" xfId="1236"/>
    <cellStyle name="Pourcentage 4 2 2 2 2 2 2" xfId="3517"/>
    <cellStyle name="Pourcentage 4 2 2 2 2 2 2 2" xfId="6713"/>
    <cellStyle name="Pourcentage 4 2 2 2 2 2 2 2 2" xfId="26702"/>
    <cellStyle name="Pourcentage 4 2 2 2 2 2 2 2 3" xfId="26703"/>
    <cellStyle name="Pourcentage 4 2 2 2 2 2 2 3" xfId="26704"/>
    <cellStyle name="Pourcentage 4 2 2 2 2 2 2 4" xfId="26705"/>
    <cellStyle name="Pourcentage 4 2 2 2 2 2 2 5" xfId="26706"/>
    <cellStyle name="Pourcentage 4 2 2 2 2 2 2 6" xfId="34255"/>
    <cellStyle name="Pourcentage 4 2 2 2 2 2 3" xfId="2273"/>
    <cellStyle name="Pourcentage 4 2 2 2 2 2 3 2" xfId="6714"/>
    <cellStyle name="Pourcentage 4 2 2 2 2 2 3 2 2" xfId="26707"/>
    <cellStyle name="Pourcentage 4 2 2 2 2 2 3 2 3" xfId="26708"/>
    <cellStyle name="Pourcentage 4 2 2 2 2 2 3 3" xfId="26709"/>
    <cellStyle name="Pourcentage 4 2 2 2 2 2 3 4" xfId="26710"/>
    <cellStyle name="Pourcentage 4 2 2 2 2 2 3 5" xfId="26711"/>
    <cellStyle name="Pourcentage 4 2 2 2 2 2 4" xfId="6715"/>
    <cellStyle name="Pourcentage 4 2 2 2 2 2 4 2" xfId="26712"/>
    <cellStyle name="Pourcentage 4 2 2 2 2 2 4 3" xfId="26713"/>
    <cellStyle name="Pourcentage 4 2 2 2 2 2 5" xfId="26714"/>
    <cellStyle name="Pourcentage 4 2 2 2 2 2 6" xfId="26715"/>
    <cellStyle name="Pourcentage 4 2 2 2 2 2 7" xfId="26716"/>
    <cellStyle name="Pourcentage 4 2 2 2 2 2 8" xfId="33424"/>
    <cellStyle name="Pourcentage 4 2 2 2 2 3" xfId="2969"/>
    <cellStyle name="Pourcentage 4 2 2 2 2 3 2" xfId="6716"/>
    <cellStyle name="Pourcentage 4 2 2 2 2 3 2 2" xfId="26717"/>
    <cellStyle name="Pourcentage 4 2 2 2 2 3 2 3" xfId="26718"/>
    <cellStyle name="Pourcentage 4 2 2 2 2 3 2 4" xfId="26719"/>
    <cellStyle name="Pourcentage 4 2 2 2 2 3 3" xfId="26720"/>
    <cellStyle name="Pourcentage 4 2 2 2 2 3 4" xfId="26721"/>
    <cellStyle name="Pourcentage 4 2 2 2 2 3 5" xfId="26722"/>
    <cellStyle name="Pourcentage 4 2 2 2 2 3 6" xfId="34254"/>
    <cellStyle name="Pourcentage 4 2 2 2 2 4" xfId="1825"/>
    <cellStyle name="Pourcentage 4 2 2 2 2 4 2" xfId="6717"/>
    <cellStyle name="Pourcentage 4 2 2 2 2 4 2 2" xfId="26723"/>
    <cellStyle name="Pourcentage 4 2 2 2 2 4 2 3" xfId="26724"/>
    <cellStyle name="Pourcentage 4 2 2 2 2 4 3" xfId="26725"/>
    <cellStyle name="Pourcentage 4 2 2 2 2 4 4" xfId="26726"/>
    <cellStyle name="Pourcentage 4 2 2 2 2 4 5" xfId="26727"/>
    <cellStyle name="Pourcentage 4 2 2 2 2 5" xfId="6718"/>
    <cellStyle name="Pourcentage 4 2 2 2 2 5 2" xfId="26728"/>
    <cellStyle name="Pourcentage 4 2 2 2 2 5 3" xfId="26729"/>
    <cellStyle name="Pourcentage 4 2 2 2 2 6" xfId="26730"/>
    <cellStyle name="Pourcentage 4 2 2 2 2 7" xfId="26731"/>
    <cellStyle name="Pourcentage 4 2 2 2 2 8" xfId="26732"/>
    <cellStyle name="Pourcentage 4 2 2 2 2 9" xfId="32861"/>
    <cellStyle name="Pourcentage 4 2 2 2 3" xfId="1237"/>
    <cellStyle name="Pourcentage 4 2 2 2 3 2" xfId="3236"/>
    <cellStyle name="Pourcentage 4 2 2 2 3 2 2" xfId="6719"/>
    <cellStyle name="Pourcentage 4 2 2 2 3 2 2 2" xfId="26733"/>
    <cellStyle name="Pourcentage 4 2 2 2 3 2 2 3" xfId="26734"/>
    <cellStyle name="Pourcentage 4 2 2 2 3 2 3" xfId="26735"/>
    <cellStyle name="Pourcentage 4 2 2 2 3 2 4" xfId="26736"/>
    <cellStyle name="Pourcentage 4 2 2 2 3 2 5" xfId="26737"/>
    <cellStyle name="Pourcentage 4 2 2 2 3 2 6" xfId="34256"/>
    <cellStyle name="Pourcentage 4 2 2 2 3 3" xfId="2050"/>
    <cellStyle name="Pourcentage 4 2 2 2 3 3 2" xfId="6720"/>
    <cellStyle name="Pourcentage 4 2 2 2 3 3 2 2" xfId="26738"/>
    <cellStyle name="Pourcentage 4 2 2 2 3 3 2 3" xfId="26739"/>
    <cellStyle name="Pourcentage 4 2 2 2 3 3 3" xfId="26740"/>
    <cellStyle name="Pourcentage 4 2 2 2 3 3 4" xfId="26741"/>
    <cellStyle name="Pourcentage 4 2 2 2 3 3 5" xfId="26742"/>
    <cellStyle name="Pourcentage 4 2 2 2 3 4" xfId="6721"/>
    <cellStyle name="Pourcentage 4 2 2 2 3 4 2" xfId="26743"/>
    <cellStyle name="Pourcentage 4 2 2 2 3 4 3" xfId="26744"/>
    <cellStyle name="Pourcentage 4 2 2 2 3 5" xfId="26745"/>
    <cellStyle name="Pourcentage 4 2 2 2 3 6" xfId="26746"/>
    <cellStyle name="Pourcentage 4 2 2 2 3 7" xfId="26747"/>
    <cellStyle name="Pourcentage 4 2 2 2 3 8" xfId="33423"/>
    <cellStyle name="Pourcentage 4 2 2 2 4" xfId="2689"/>
    <cellStyle name="Pourcentage 4 2 2 2 4 2" xfId="6722"/>
    <cellStyle name="Pourcentage 4 2 2 2 4 2 2" xfId="26748"/>
    <cellStyle name="Pourcentage 4 2 2 2 4 2 3" xfId="26749"/>
    <cellStyle name="Pourcentage 4 2 2 2 4 2 4" xfId="26750"/>
    <cellStyle name="Pourcentage 4 2 2 2 4 3" xfId="26751"/>
    <cellStyle name="Pourcentage 4 2 2 2 4 4" xfId="26752"/>
    <cellStyle name="Pourcentage 4 2 2 2 4 5" xfId="26753"/>
    <cellStyle name="Pourcentage 4 2 2 2 4 6" xfId="34253"/>
    <cellStyle name="Pourcentage 4 2 2 2 5" xfId="1544"/>
    <cellStyle name="Pourcentage 4 2 2 2 5 2" xfId="6723"/>
    <cellStyle name="Pourcentage 4 2 2 2 5 2 2" xfId="26754"/>
    <cellStyle name="Pourcentage 4 2 2 2 5 2 3" xfId="26755"/>
    <cellStyle name="Pourcentage 4 2 2 2 5 3" xfId="26756"/>
    <cellStyle name="Pourcentage 4 2 2 2 5 4" xfId="26757"/>
    <cellStyle name="Pourcentage 4 2 2 2 5 5" xfId="26758"/>
    <cellStyle name="Pourcentage 4 2 2 2 6" xfId="6724"/>
    <cellStyle name="Pourcentage 4 2 2 2 6 2" xfId="26759"/>
    <cellStyle name="Pourcentage 4 2 2 2 6 3" xfId="26760"/>
    <cellStyle name="Pourcentage 4 2 2 2 7" xfId="26761"/>
    <cellStyle name="Pourcentage 4 2 2 2 8" xfId="26762"/>
    <cellStyle name="Pourcentage 4 2 2 2 9" xfId="26763"/>
    <cellStyle name="Pourcentage 4 2 2 3" xfId="581"/>
    <cellStyle name="Pourcentage 4 2 2 3 2" xfId="1238"/>
    <cellStyle name="Pourcentage 4 2 2 3 2 2" xfId="3518"/>
    <cellStyle name="Pourcentage 4 2 2 3 2 2 2" xfId="6725"/>
    <cellStyle name="Pourcentage 4 2 2 3 2 2 2 2" xfId="26764"/>
    <cellStyle name="Pourcentage 4 2 2 3 2 2 2 3" xfId="26765"/>
    <cellStyle name="Pourcentage 4 2 2 3 2 2 3" xfId="26766"/>
    <cellStyle name="Pourcentage 4 2 2 3 2 2 4" xfId="26767"/>
    <cellStyle name="Pourcentage 4 2 2 3 2 2 5" xfId="26768"/>
    <cellStyle name="Pourcentage 4 2 2 3 2 2 6" xfId="34258"/>
    <cellStyle name="Pourcentage 4 2 2 3 2 3" xfId="2274"/>
    <cellStyle name="Pourcentage 4 2 2 3 2 3 2" xfId="6726"/>
    <cellStyle name="Pourcentage 4 2 2 3 2 3 2 2" xfId="26769"/>
    <cellStyle name="Pourcentage 4 2 2 3 2 3 2 3" xfId="26770"/>
    <cellStyle name="Pourcentage 4 2 2 3 2 3 3" xfId="26771"/>
    <cellStyle name="Pourcentage 4 2 2 3 2 3 4" xfId="26772"/>
    <cellStyle name="Pourcentage 4 2 2 3 2 3 5" xfId="26773"/>
    <cellStyle name="Pourcentage 4 2 2 3 2 4" xfId="6727"/>
    <cellStyle name="Pourcentage 4 2 2 3 2 4 2" xfId="26774"/>
    <cellStyle name="Pourcentage 4 2 2 3 2 4 3" xfId="26775"/>
    <cellStyle name="Pourcentage 4 2 2 3 2 5" xfId="26776"/>
    <cellStyle name="Pourcentage 4 2 2 3 2 6" xfId="26777"/>
    <cellStyle name="Pourcentage 4 2 2 3 2 7" xfId="26778"/>
    <cellStyle name="Pourcentage 4 2 2 3 2 8" xfId="33425"/>
    <cellStyle name="Pourcentage 4 2 2 3 3" xfId="2970"/>
    <cellStyle name="Pourcentage 4 2 2 3 3 2" xfId="6728"/>
    <cellStyle name="Pourcentage 4 2 2 3 3 2 2" xfId="26779"/>
    <cellStyle name="Pourcentage 4 2 2 3 3 2 3" xfId="26780"/>
    <cellStyle name="Pourcentage 4 2 2 3 3 2 4" xfId="26781"/>
    <cellStyle name="Pourcentage 4 2 2 3 3 3" xfId="26782"/>
    <cellStyle name="Pourcentage 4 2 2 3 3 4" xfId="26783"/>
    <cellStyle name="Pourcentage 4 2 2 3 3 5" xfId="26784"/>
    <cellStyle name="Pourcentage 4 2 2 3 3 6" xfId="34257"/>
    <cellStyle name="Pourcentage 4 2 2 3 4" xfId="1826"/>
    <cellStyle name="Pourcentage 4 2 2 3 4 2" xfId="6729"/>
    <cellStyle name="Pourcentage 4 2 2 3 4 2 2" xfId="26785"/>
    <cellStyle name="Pourcentage 4 2 2 3 4 2 3" xfId="26786"/>
    <cellStyle name="Pourcentage 4 2 2 3 4 3" xfId="26787"/>
    <cellStyle name="Pourcentage 4 2 2 3 4 4" xfId="26788"/>
    <cellStyle name="Pourcentage 4 2 2 3 4 5" xfId="26789"/>
    <cellStyle name="Pourcentage 4 2 2 3 5" xfId="6730"/>
    <cellStyle name="Pourcentage 4 2 2 3 5 2" xfId="26790"/>
    <cellStyle name="Pourcentage 4 2 2 3 5 3" xfId="26791"/>
    <cellStyle name="Pourcentage 4 2 2 3 6" xfId="26792"/>
    <cellStyle name="Pourcentage 4 2 2 3 7" xfId="26793"/>
    <cellStyle name="Pourcentage 4 2 2 3 8" xfId="26794"/>
    <cellStyle name="Pourcentage 4 2 2 3 9" xfId="32759"/>
    <cellStyle name="Pourcentage 4 2 2 4" xfId="1239"/>
    <cellStyle name="Pourcentage 4 2 2 4 2" xfId="3124"/>
    <cellStyle name="Pourcentage 4 2 2 4 2 2" xfId="6731"/>
    <cellStyle name="Pourcentage 4 2 2 4 2 2 2" xfId="26795"/>
    <cellStyle name="Pourcentage 4 2 2 4 2 2 3" xfId="26796"/>
    <cellStyle name="Pourcentage 4 2 2 4 2 3" xfId="26797"/>
    <cellStyle name="Pourcentage 4 2 2 4 2 4" xfId="26798"/>
    <cellStyle name="Pourcentage 4 2 2 4 2 5" xfId="26799"/>
    <cellStyle name="Pourcentage 4 2 2 4 2 6" xfId="34259"/>
    <cellStyle name="Pourcentage 4 2 2 4 3" xfId="1960"/>
    <cellStyle name="Pourcentage 4 2 2 4 3 2" xfId="6732"/>
    <cellStyle name="Pourcentage 4 2 2 4 3 2 2" xfId="26800"/>
    <cellStyle name="Pourcentage 4 2 2 4 3 2 3" xfId="26801"/>
    <cellStyle name="Pourcentage 4 2 2 4 3 3" xfId="26802"/>
    <cellStyle name="Pourcentage 4 2 2 4 3 4" xfId="26803"/>
    <cellStyle name="Pourcentage 4 2 2 4 3 5" xfId="26804"/>
    <cellStyle name="Pourcentage 4 2 2 4 4" xfId="6733"/>
    <cellStyle name="Pourcentage 4 2 2 4 4 2" xfId="26805"/>
    <cellStyle name="Pourcentage 4 2 2 4 4 3" xfId="26806"/>
    <cellStyle name="Pourcentage 4 2 2 4 5" xfId="26807"/>
    <cellStyle name="Pourcentage 4 2 2 4 6" xfId="26808"/>
    <cellStyle name="Pourcentage 4 2 2 4 7" xfId="26809"/>
    <cellStyle name="Pourcentage 4 2 2 4 8" xfId="33422"/>
    <cellStyle name="Pourcentage 4 2 2 5" xfId="2577"/>
    <cellStyle name="Pourcentage 4 2 2 5 2" xfId="6734"/>
    <cellStyle name="Pourcentage 4 2 2 5 2 2" xfId="26810"/>
    <cellStyle name="Pourcentage 4 2 2 5 2 3" xfId="26811"/>
    <cellStyle name="Pourcentage 4 2 2 5 2 4" xfId="26812"/>
    <cellStyle name="Pourcentage 4 2 2 5 3" xfId="26813"/>
    <cellStyle name="Pourcentage 4 2 2 5 4" xfId="26814"/>
    <cellStyle name="Pourcentage 4 2 2 5 5" xfId="26815"/>
    <cellStyle name="Pourcentage 4 2 2 5 6" xfId="34252"/>
    <cellStyle name="Pourcentage 4 2 2 6" xfId="1432"/>
    <cellStyle name="Pourcentage 4 2 2 6 2" xfId="6735"/>
    <cellStyle name="Pourcentage 4 2 2 6 2 2" xfId="26816"/>
    <cellStyle name="Pourcentage 4 2 2 6 2 3" xfId="26817"/>
    <cellStyle name="Pourcentage 4 2 2 6 3" xfId="26818"/>
    <cellStyle name="Pourcentage 4 2 2 6 4" xfId="26819"/>
    <cellStyle name="Pourcentage 4 2 2 6 5" xfId="26820"/>
    <cellStyle name="Pourcentage 4 2 2 7" xfId="6736"/>
    <cellStyle name="Pourcentage 4 2 2 7 2" xfId="26821"/>
    <cellStyle name="Pourcentage 4 2 2 7 3" xfId="26822"/>
    <cellStyle name="Pourcentage 4 2 2 8" xfId="26823"/>
    <cellStyle name="Pourcentage 4 2 2 9" xfId="26824"/>
    <cellStyle name="Pourcentage 4 2 3" xfId="582"/>
    <cellStyle name="Pourcentage 4 2 3 10" xfId="32646"/>
    <cellStyle name="Pourcentage 4 2 3 2" xfId="583"/>
    <cellStyle name="Pourcentage 4 2 3 2 2" xfId="1240"/>
    <cellStyle name="Pourcentage 4 2 3 2 2 2" xfId="3519"/>
    <cellStyle name="Pourcentage 4 2 3 2 2 2 2" xfId="6737"/>
    <cellStyle name="Pourcentage 4 2 3 2 2 2 2 2" xfId="26825"/>
    <cellStyle name="Pourcentage 4 2 3 2 2 2 2 3" xfId="26826"/>
    <cellStyle name="Pourcentage 4 2 3 2 2 2 3" xfId="26827"/>
    <cellStyle name="Pourcentage 4 2 3 2 2 2 4" xfId="26828"/>
    <cellStyle name="Pourcentage 4 2 3 2 2 2 5" xfId="26829"/>
    <cellStyle name="Pourcentage 4 2 3 2 2 2 6" xfId="34262"/>
    <cellStyle name="Pourcentage 4 2 3 2 2 3" xfId="2275"/>
    <cellStyle name="Pourcentage 4 2 3 2 2 3 2" xfId="6738"/>
    <cellStyle name="Pourcentage 4 2 3 2 2 3 2 2" xfId="26830"/>
    <cellStyle name="Pourcentage 4 2 3 2 2 3 2 3" xfId="26831"/>
    <cellStyle name="Pourcentage 4 2 3 2 2 3 3" xfId="26832"/>
    <cellStyle name="Pourcentage 4 2 3 2 2 3 4" xfId="26833"/>
    <cellStyle name="Pourcentage 4 2 3 2 2 3 5" xfId="26834"/>
    <cellStyle name="Pourcentage 4 2 3 2 2 4" xfId="6739"/>
    <cellStyle name="Pourcentage 4 2 3 2 2 4 2" xfId="26835"/>
    <cellStyle name="Pourcentage 4 2 3 2 2 4 3" xfId="26836"/>
    <cellStyle name="Pourcentage 4 2 3 2 2 5" xfId="26837"/>
    <cellStyle name="Pourcentage 4 2 3 2 2 6" xfId="26838"/>
    <cellStyle name="Pourcentage 4 2 3 2 2 7" xfId="26839"/>
    <cellStyle name="Pourcentage 4 2 3 2 2 8" xfId="33427"/>
    <cellStyle name="Pourcentage 4 2 3 2 3" xfId="2971"/>
    <cellStyle name="Pourcentage 4 2 3 2 3 2" xfId="6740"/>
    <cellStyle name="Pourcentage 4 2 3 2 3 2 2" xfId="26840"/>
    <cellStyle name="Pourcentage 4 2 3 2 3 2 3" xfId="26841"/>
    <cellStyle name="Pourcentage 4 2 3 2 3 2 4" xfId="26842"/>
    <cellStyle name="Pourcentage 4 2 3 2 3 3" xfId="26843"/>
    <cellStyle name="Pourcentage 4 2 3 2 3 4" xfId="26844"/>
    <cellStyle name="Pourcentage 4 2 3 2 3 5" xfId="26845"/>
    <cellStyle name="Pourcentage 4 2 3 2 3 6" xfId="34261"/>
    <cellStyle name="Pourcentage 4 2 3 2 4" xfId="1827"/>
    <cellStyle name="Pourcentage 4 2 3 2 4 2" xfId="6741"/>
    <cellStyle name="Pourcentage 4 2 3 2 4 2 2" xfId="26846"/>
    <cellStyle name="Pourcentage 4 2 3 2 4 2 3" xfId="26847"/>
    <cellStyle name="Pourcentage 4 2 3 2 4 3" xfId="26848"/>
    <cellStyle name="Pourcentage 4 2 3 2 4 4" xfId="26849"/>
    <cellStyle name="Pourcentage 4 2 3 2 4 5" xfId="26850"/>
    <cellStyle name="Pourcentage 4 2 3 2 5" xfId="6742"/>
    <cellStyle name="Pourcentage 4 2 3 2 5 2" xfId="26851"/>
    <cellStyle name="Pourcentage 4 2 3 2 5 3" xfId="26852"/>
    <cellStyle name="Pourcentage 4 2 3 2 6" xfId="26853"/>
    <cellStyle name="Pourcentage 4 2 3 2 7" xfId="26854"/>
    <cellStyle name="Pourcentage 4 2 3 2 8" xfId="26855"/>
    <cellStyle name="Pourcentage 4 2 3 2 9" xfId="32862"/>
    <cellStyle name="Pourcentage 4 2 3 3" xfId="1241"/>
    <cellStyle name="Pourcentage 4 2 3 3 2" xfId="3237"/>
    <cellStyle name="Pourcentage 4 2 3 3 2 2" xfId="6743"/>
    <cellStyle name="Pourcentage 4 2 3 3 2 2 2" xfId="26856"/>
    <cellStyle name="Pourcentage 4 2 3 3 2 2 3" xfId="26857"/>
    <cellStyle name="Pourcentage 4 2 3 3 2 3" xfId="26858"/>
    <cellStyle name="Pourcentage 4 2 3 3 2 4" xfId="26859"/>
    <cellStyle name="Pourcentage 4 2 3 3 2 5" xfId="26860"/>
    <cellStyle name="Pourcentage 4 2 3 3 2 6" xfId="34263"/>
    <cellStyle name="Pourcentage 4 2 3 3 3" xfId="2051"/>
    <cellStyle name="Pourcentage 4 2 3 3 3 2" xfId="6744"/>
    <cellStyle name="Pourcentage 4 2 3 3 3 2 2" xfId="26861"/>
    <cellStyle name="Pourcentage 4 2 3 3 3 2 3" xfId="26862"/>
    <cellStyle name="Pourcentage 4 2 3 3 3 3" xfId="26863"/>
    <cellStyle name="Pourcentage 4 2 3 3 3 4" xfId="26864"/>
    <cellStyle name="Pourcentage 4 2 3 3 3 5" xfId="26865"/>
    <cellStyle name="Pourcentage 4 2 3 3 4" xfId="6745"/>
    <cellStyle name="Pourcentage 4 2 3 3 4 2" xfId="26866"/>
    <cellStyle name="Pourcentage 4 2 3 3 4 3" xfId="26867"/>
    <cellStyle name="Pourcentage 4 2 3 3 5" xfId="26868"/>
    <cellStyle name="Pourcentage 4 2 3 3 6" xfId="26869"/>
    <cellStyle name="Pourcentage 4 2 3 3 7" xfId="26870"/>
    <cellStyle name="Pourcentage 4 2 3 3 8" xfId="33426"/>
    <cellStyle name="Pourcentage 4 2 3 4" xfId="2690"/>
    <cellStyle name="Pourcentage 4 2 3 4 2" xfId="6746"/>
    <cellStyle name="Pourcentage 4 2 3 4 2 2" xfId="26871"/>
    <cellStyle name="Pourcentage 4 2 3 4 2 3" xfId="26872"/>
    <cellStyle name="Pourcentage 4 2 3 4 2 4" xfId="26873"/>
    <cellStyle name="Pourcentage 4 2 3 4 3" xfId="26874"/>
    <cellStyle name="Pourcentage 4 2 3 4 4" xfId="26875"/>
    <cellStyle name="Pourcentage 4 2 3 4 5" xfId="26876"/>
    <cellStyle name="Pourcentage 4 2 3 4 6" xfId="34260"/>
    <cellStyle name="Pourcentage 4 2 3 5" xfId="1545"/>
    <cellStyle name="Pourcentage 4 2 3 5 2" xfId="6747"/>
    <cellStyle name="Pourcentage 4 2 3 5 2 2" xfId="26877"/>
    <cellStyle name="Pourcentage 4 2 3 5 2 3" xfId="26878"/>
    <cellStyle name="Pourcentage 4 2 3 5 3" xfId="26879"/>
    <cellStyle name="Pourcentage 4 2 3 5 4" xfId="26880"/>
    <cellStyle name="Pourcentage 4 2 3 5 5" xfId="26881"/>
    <cellStyle name="Pourcentage 4 2 3 6" xfId="6748"/>
    <cellStyle name="Pourcentage 4 2 3 6 2" xfId="26882"/>
    <cellStyle name="Pourcentage 4 2 3 6 3" xfId="26883"/>
    <cellStyle name="Pourcentage 4 2 3 7" xfId="26884"/>
    <cellStyle name="Pourcentage 4 2 3 8" xfId="26885"/>
    <cellStyle name="Pourcentage 4 2 3 9" xfId="26886"/>
    <cellStyle name="Pourcentage 4 2 4" xfId="584"/>
    <cellStyle name="Pourcentage 4 2 4 2" xfId="1242"/>
    <cellStyle name="Pourcentage 4 2 4 2 2" xfId="3295"/>
    <cellStyle name="Pourcentage 4 2 4 2 2 2" xfId="6749"/>
    <cellStyle name="Pourcentage 4 2 4 2 2 2 2" xfId="26887"/>
    <cellStyle name="Pourcentage 4 2 4 2 2 2 3" xfId="26888"/>
    <cellStyle name="Pourcentage 4 2 4 2 2 3" xfId="26889"/>
    <cellStyle name="Pourcentage 4 2 4 2 2 4" xfId="26890"/>
    <cellStyle name="Pourcentage 4 2 4 2 2 5" xfId="26891"/>
    <cellStyle name="Pourcentage 4 2 4 2 2 6" xfId="34265"/>
    <cellStyle name="Pourcentage 4 2 4 2 3" xfId="2099"/>
    <cellStyle name="Pourcentage 4 2 4 2 3 2" xfId="6750"/>
    <cellStyle name="Pourcentage 4 2 4 2 3 2 2" xfId="26892"/>
    <cellStyle name="Pourcentage 4 2 4 2 3 2 3" xfId="26893"/>
    <cellStyle name="Pourcentage 4 2 4 2 3 3" xfId="26894"/>
    <cellStyle name="Pourcentage 4 2 4 2 3 4" xfId="26895"/>
    <cellStyle name="Pourcentage 4 2 4 2 3 5" xfId="26896"/>
    <cellStyle name="Pourcentage 4 2 4 2 4" xfId="6751"/>
    <cellStyle name="Pourcentage 4 2 4 2 4 2" xfId="26897"/>
    <cellStyle name="Pourcentage 4 2 4 2 4 3" xfId="26898"/>
    <cellStyle name="Pourcentage 4 2 4 2 5" xfId="26899"/>
    <cellStyle name="Pourcentage 4 2 4 2 6" xfId="26900"/>
    <cellStyle name="Pourcentage 4 2 4 2 7" xfId="26901"/>
    <cellStyle name="Pourcentage 4 2 4 2 8" xfId="33428"/>
    <cellStyle name="Pourcentage 4 2 4 3" xfId="2748"/>
    <cellStyle name="Pourcentage 4 2 4 3 2" xfId="6752"/>
    <cellStyle name="Pourcentage 4 2 4 3 2 2" xfId="26902"/>
    <cellStyle name="Pourcentage 4 2 4 3 2 3" xfId="26903"/>
    <cellStyle name="Pourcentage 4 2 4 3 2 4" xfId="26904"/>
    <cellStyle name="Pourcentage 4 2 4 3 3" xfId="26905"/>
    <cellStyle name="Pourcentage 4 2 4 3 4" xfId="26906"/>
    <cellStyle name="Pourcentage 4 2 4 3 5" xfId="26907"/>
    <cellStyle name="Pourcentage 4 2 4 3 6" xfId="34264"/>
    <cellStyle name="Pourcentage 4 2 4 4" xfId="1603"/>
    <cellStyle name="Pourcentage 4 2 4 4 2" xfId="6753"/>
    <cellStyle name="Pourcentage 4 2 4 4 2 2" xfId="26908"/>
    <cellStyle name="Pourcentage 4 2 4 4 2 3" xfId="26909"/>
    <cellStyle name="Pourcentage 4 2 4 4 3" xfId="26910"/>
    <cellStyle name="Pourcentage 4 2 4 4 4" xfId="26911"/>
    <cellStyle name="Pourcentage 4 2 4 4 5" xfId="26912"/>
    <cellStyle name="Pourcentage 4 2 4 5" xfId="6754"/>
    <cellStyle name="Pourcentage 4 2 4 5 2" xfId="26913"/>
    <cellStyle name="Pourcentage 4 2 4 5 3" xfId="26914"/>
    <cellStyle name="Pourcentage 4 2 4 6" xfId="26915"/>
    <cellStyle name="Pourcentage 4 2 4 7" xfId="26916"/>
    <cellStyle name="Pourcentage 4 2 4 8" xfId="26917"/>
    <cellStyle name="Pourcentage 4 2 4 9" xfId="32920"/>
    <cellStyle name="Pourcentage 4 2 5" xfId="585"/>
    <cellStyle name="Pourcentage 4 2 5 2" xfId="1243"/>
    <cellStyle name="Pourcentage 4 2 5 2 2" xfId="3520"/>
    <cellStyle name="Pourcentage 4 2 5 2 2 2" xfId="6755"/>
    <cellStyle name="Pourcentage 4 2 5 2 2 2 2" xfId="26918"/>
    <cellStyle name="Pourcentage 4 2 5 2 2 2 3" xfId="26919"/>
    <cellStyle name="Pourcentage 4 2 5 2 2 3" xfId="26920"/>
    <cellStyle name="Pourcentage 4 2 5 2 2 4" xfId="26921"/>
    <cellStyle name="Pourcentage 4 2 5 2 2 5" xfId="26922"/>
    <cellStyle name="Pourcentage 4 2 5 2 2 6" xfId="34267"/>
    <cellStyle name="Pourcentage 4 2 5 2 3" xfId="2276"/>
    <cellStyle name="Pourcentage 4 2 5 2 3 2" xfId="6756"/>
    <cellStyle name="Pourcentage 4 2 5 2 3 2 2" xfId="26923"/>
    <cellStyle name="Pourcentage 4 2 5 2 3 2 3" xfId="26924"/>
    <cellStyle name="Pourcentage 4 2 5 2 3 3" xfId="26925"/>
    <cellStyle name="Pourcentage 4 2 5 2 3 4" xfId="26926"/>
    <cellStyle name="Pourcentage 4 2 5 2 3 5" xfId="26927"/>
    <cellStyle name="Pourcentage 4 2 5 2 4" xfId="6757"/>
    <cellStyle name="Pourcentage 4 2 5 2 4 2" xfId="26928"/>
    <cellStyle name="Pourcentage 4 2 5 2 4 3" xfId="26929"/>
    <cellStyle name="Pourcentage 4 2 5 2 5" xfId="26930"/>
    <cellStyle name="Pourcentage 4 2 5 2 6" xfId="26931"/>
    <cellStyle name="Pourcentage 4 2 5 2 7" xfId="26932"/>
    <cellStyle name="Pourcentage 4 2 5 2 8" xfId="33429"/>
    <cellStyle name="Pourcentage 4 2 5 3" xfId="2972"/>
    <cellStyle name="Pourcentage 4 2 5 3 2" xfId="6758"/>
    <cellStyle name="Pourcentage 4 2 5 3 2 2" xfId="26933"/>
    <cellStyle name="Pourcentage 4 2 5 3 2 3" xfId="26934"/>
    <cellStyle name="Pourcentage 4 2 5 3 2 4" xfId="26935"/>
    <cellStyle name="Pourcentage 4 2 5 3 3" xfId="26936"/>
    <cellStyle name="Pourcentage 4 2 5 3 4" xfId="26937"/>
    <cellStyle name="Pourcentage 4 2 5 3 5" xfId="26938"/>
    <cellStyle name="Pourcentage 4 2 5 3 6" xfId="34266"/>
    <cellStyle name="Pourcentage 4 2 5 4" xfId="1828"/>
    <cellStyle name="Pourcentage 4 2 5 4 2" xfId="6759"/>
    <cellStyle name="Pourcentage 4 2 5 4 2 2" xfId="26939"/>
    <cellStyle name="Pourcentage 4 2 5 4 2 3" xfId="26940"/>
    <cellStyle name="Pourcentage 4 2 5 4 3" xfId="26941"/>
    <cellStyle name="Pourcentage 4 2 5 4 4" xfId="26942"/>
    <cellStyle name="Pourcentage 4 2 5 4 5" xfId="26943"/>
    <cellStyle name="Pourcentage 4 2 5 5" xfId="6760"/>
    <cellStyle name="Pourcentage 4 2 5 5 2" xfId="26944"/>
    <cellStyle name="Pourcentage 4 2 5 5 3" xfId="26945"/>
    <cellStyle name="Pourcentage 4 2 5 6" xfId="26946"/>
    <cellStyle name="Pourcentage 4 2 5 7" xfId="26947"/>
    <cellStyle name="Pourcentage 4 2 5 8" xfId="26948"/>
    <cellStyle name="Pourcentage 4 2 5 9" xfId="32758"/>
    <cellStyle name="Pourcentage 4 2 6" xfId="1244"/>
    <cellStyle name="Pourcentage 4 2 6 2" xfId="3123"/>
    <cellStyle name="Pourcentage 4 2 6 2 2" xfId="6761"/>
    <cellStyle name="Pourcentage 4 2 6 2 2 2" xfId="26949"/>
    <cellStyle name="Pourcentage 4 2 6 2 2 3" xfId="26950"/>
    <cellStyle name="Pourcentage 4 2 6 2 3" xfId="26951"/>
    <cellStyle name="Pourcentage 4 2 6 2 4" xfId="26952"/>
    <cellStyle name="Pourcentage 4 2 6 2 5" xfId="26953"/>
    <cellStyle name="Pourcentage 4 2 6 2 6" xfId="34268"/>
    <cellStyle name="Pourcentage 4 2 6 3" xfId="1959"/>
    <cellStyle name="Pourcentage 4 2 6 3 2" xfId="6762"/>
    <cellStyle name="Pourcentage 4 2 6 3 2 2" xfId="26954"/>
    <cellStyle name="Pourcentage 4 2 6 3 2 3" xfId="26955"/>
    <cellStyle name="Pourcentage 4 2 6 3 3" xfId="26956"/>
    <cellStyle name="Pourcentage 4 2 6 3 4" xfId="26957"/>
    <cellStyle name="Pourcentage 4 2 6 3 5" xfId="26958"/>
    <cellStyle name="Pourcentage 4 2 6 4" xfId="6763"/>
    <cellStyle name="Pourcentage 4 2 6 4 2" xfId="26959"/>
    <cellStyle name="Pourcentage 4 2 6 4 3" xfId="26960"/>
    <cellStyle name="Pourcentage 4 2 6 5" xfId="26961"/>
    <cellStyle name="Pourcentage 4 2 6 6" xfId="26962"/>
    <cellStyle name="Pourcentage 4 2 6 7" xfId="26963"/>
    <cellStyle name="Pourcentage 4 2 6 8" xfId="33421"/>
    <cellStyle name="Pourcentage 4 2 7" xfId="2576"/>
    <cellStyle name="Pourcentage 4 2 7 2" xfId="6764"/>
    <cellStyle name="Pourcentage 4 2 7 2 2" xfId="26964"/>
    <cellStyle name="Pourcentage 4 2 7 2 3" xfId="26965"/>
    <cellStyle name="Pourcentage 4 2 7 2 4" xfId="26966"/>
    <cellStyle name="Pourcentage 4 2 7 3" xfId="26967"/>
    <cellStyle name="Pourcentage 4 2 7 4" xfId="26968"/>
    <cellStyle name="Pourcentage 4 2 7 5" xfId="26969"/>
    <cellStyle name="Pourcentage 4 2 7 6" xfId="34251"/>
    <cellStyle name="Pourcentage 4 2 8" xfId="1431"/>
    <cellStyle name="Pourcentage 4 2 8 2" xfId="6765"/>
    <cellStyle name="Pourcentage 4 2 8 2 2" xfId="26970"/>
    <cellStyle name="Pourcentage 4 2 8 2 3" xfId="26971"/>
    <cellStyle name="Pourcentage 4 2 8 3" xfId="26972"/>
    <cellStyle name="Pourcentage 4 2 8 4" xfId="26973"/>
    <cellStyle name="Pourcentage 4 2 8 5" xfId="26974"/>
    <cellStyle name="Pourcentage 4 2 9" xfId="6766"/>
    <cellStyle name="Pourcentage 4 2 9 2" xfId="26975"/>
    <cellStyle name="Pourcentage 4 2 9 3" xfId="26976"/>
    <cellStyle name="Pourcentage 4 3" xfId="586"/>
    <cellStyle name="Pourcentage 4 3 10" xfId="26977"/>
    <cellStyle name="Pourcentage 4 3 11" xfId="26978"/>
    <cellStyle name="Pourcentage 4 3 12" xfId="32647"/>
    <cellStyle name="Pourcentage 4 3 2" xfId="587"/>
    <cellStyle name="Pourcentage 4 3 2 10" xfId="26979"/>
    <cellStyle name="Pourcentage 4 3 2 11" xfId="32648"/>
    <cellStyle name="Pourcentage 4 3 2 2" xfId="588"/>
    <cellStyle name="Pourcentage 4 3 2 2 10" xfId="32649"/>
    <cellStyle name="Pourcentage 4 3 2 2 2" xfId="589"/>
    <cellStyle name="Pourcentage 4 3 2 2 2 2" xfId="1245"/>
    <cellStyle name="Pourcentage 4 3 2 2 2 2 2" xfId="3521"/>
    <cellStyle name="Pourcentage 4 3 2 2 2 2 2 2" xfId="6767"/>
    <cellStyle name="Pourcentage 4 3 2 2 2 2 2 2 2" xfId="26980"/>
    <cellStyle name="Pourcentage 4 3 2 2 2 2 2 2 3" xfId="26981"/>
    <cellStyle name="Pourcentage 4 3 2 2 2 2 2 3" xfId="26982"/>
    <cellStyle name="Pourcentage 4 3 2 2 2 2 2 4" xfId="26983"/>
    <cellStyle name="Pourcentage 4 3 2 2 2 2 2 5" xfId="26984"/>
    <cellStyle name="Pourcentage 4 3 2 2 2 2 2 6" xfId="34273"/>
    <cellStyle name="Pourcentage 4 3 2 2 2 2 3" xfId="2277"/>
    <cellStyle name="Pourcentage 4 3 2 2 2 2 3 2" xfId="6768"/>
    <cellStyle name="Pourcentage 4 3 2 2 2 2 3 2 2" xfId="26985"/>
    <cellStyle name="Pourcentage 4 3 2 2 2 2 3 2 3" xfId="26986"/>
    <cellStyle name="Pourcentage 4 3 2 2 2 2 3 3" xfId="26987"/>
    <cellStyle name="Pourcentage 4 3 2 2 2 2 3 4" xfId="26988"/>
    <cellStyle name="Pourcentage 4 3 2 2 2 2 3 5" xfId="26989"/>
    <cellStyle name="Pourcentage 4 3 2 2 2 2 4" xfId="6769"/>
    <cellStyle name="Pourcentage 4 3 2 2 2 2 4 2" xfId="26990"/>
    <cellStyle name="Pourcentage 4 3 2 2 2 2 4 3" xfId="26991"/>
    <cellStyle name="Pourcentage 4 3 2 2 2 2 5" xfId="26992"/>
    <cellStyle name="Pourcentage 4 3 2 2 2 2 6" xfId="26993"/>
    <cellStyle name="Pourcentage 4 3 2 2 2 2 7" xfId="26994"/>
    <cellStyle name="Pourcentage 4 3 2 2 2 2 8" xfId="33433"/>
    <cellStyle name="Pourcentage 4 3 2 2 2 3" xfId="2973"/>
    <cellStyle name="Pourcentage 4 3 2 2 2 3 2" xfId="6770"/>
    <cellStyle name="Pourcentage 4 3 2 2 2 3 2 2" xfId="26995"/>
    <cellStyle name="Pourcentage 4 3 2 2 2 3 2 3" xfId="26996"/>
    <cellStyle name="Pourcentage 4 3 2 2 2 3 2 4" xfId="26997"/>
    <cellStyle name="Pourcentage 4 3 2 2 2 3 3" xfId="26998"/>
    <cellStyle name="Pourcentage 4 3 2 2 2 3 4" xfId="26999"/>
    <cellStyle name="Pourcentage 4 3 2 2 2 3 5" xfId="27000"/>
    <cellStyle name="Pourcentage 4 3 2 2 2 3 6" xfId="34272"/>
    <cellStyle name="Pourcentage 4 3 2 2 2 4" xfId="1829"/>
    <cellStyle name="Pourcentage 4 3 2 2 2 4 2" xfId="6771"/>
    <cellStyle name="Pourcentage 4 3 2 2 2 4 2 2" xfId="27001"/>
    <cellStyle name="Pourcentage 4 3 2 2 2 4 2 3" xfId="27002"/>
    <cellStyle name="Pourcentage 4 3 2 2 2 4 3" xfId="27003"/>
    <cellStyle name="Pourcentage 4 3 2 2 2 4 4" xfId="27004"/>
    <cellStyle name="Pourcentage 4 3 2 2 2 4 5" xfId="27005"/>
    <cellStyle name="Pourcentage 4 3 2 2 2 5" xfId="6772"/>
    <cellStyle name="Pourcentage 4 3 2 2 2 5 2" xfId="27006"/>
    <cellStyle name="Pourcentage 4 3 2 2 2 5 3" xfId="27007"/>
    <cellStyle name="Pourcentage 4 3 2 2 2 6" xfId="27008"/>
    <cellStyle name="Pourcentage 4 3 2 2 2 7" xfId="27009"/>
    <cellStyle name="Pourcentage 4 3 2 2 2 8" xfId="27010"/>
    <cellStyle name="Pourcentage 4 3 2 2 2 9" xfId="32863"/>
    <cellStyle name="Pourcentage 4 3 2 2 3" xfId="1246"/>
    <cellStyle name="Pourcentage 4 3 2 2 3 2" xfId="3238"/>
    <cellStyle name="Pourcentage 4 3 2 2 3 2 2" xfId="6773"/>
    <cellStyle name="Pourcentage 4 3 2 2 3 2 2 2" xfId="27011"/>
    <cellStyle name="Pourcentage 4 3 2 2 3 2 2 3" xfId="27012"/>
    <cellStyle name="Pourcentage 4 3 2 2 3 2 3" xfId="27013"/>
    <cellStyle name="Pourcentage 4 3 2 2 3 2 4" xfId="27014"/>
    <cellStyle name="Pourcentage 4 3 2 2 3 2 5" xfId="27015"/>
    <cellStyle name="Pourcentage 4 3 2 2 3 2 6" xfId="34274"/>
    <cellStyle name="Pourcentage 4 3 2 2 3 3" xfId="2052"/>
    <cellStyle name="Pourcentage 4 3 2 2 3 3 2" xfId="6774"/>
    <cellStyle name="Pourcentage 4 3 2 2 3 3 2 2" xfId="27016"/>
    <cellStyle name="Pourcentage 4 3 2 2 3 3 2 3" xfId="27017"/>
    <cellStyle name="Pourcentage 4 3 2 2 3 3 3" xfId="27018"/>
    <cellStyle name="Pourcentage 4 3 2 2 3 3 4" xfId="27019"/>
    <cellStyle name="Pourcentage 4 3 2 2 3 3 5" xfId="27020"/>
    <cellStyle name="Pourcentage 4 3 2 2 3 4" xfId="6775"/>
    <cellStyle name="Pourcentage 4 3 2 2 3 4 2" xfId="27021"/>
    <cellStyle name="Pourcentage 4 3 2 2 3 4 3" xfId="27022"/>
    <cellStyle name="Pourcentage 4 3 2 2 3 5" xfId="27023"/>
    <cellStyle name="Pourcentage 4 3 2 2 3 6" xfId="27024"/>
    <cellStyle name="Pourcentage 4 3 2 2 3 7" xfId="27025"/>
    <cellStyle name="Pourcentage 4 3 2 2 3 8" xfId="33432"/>
    <cellStyle name="Pourcentage 4 3 2 2 4" xfId="2691"/>
    <cellStyle name="Pourcentage 4 3 2 2 4 2" xfId="6776"/>
    <cellStyle name="Pourcentage 4 3 2 2 4 2 2" xfId="27026"/>
    <cellStyle name="Pourcentage 4 3 2 2 4 2 3" xfId="27027"/>
    <cellStyle name="Pourcentage 4 3 2 2 4 2 4" xfId="27028"/>
    <cellStyle name="Pourcentage 4 3 2 2 4 3" xfId="27029"/>
    <cellStyle name="Pourcentage 4 3 2 2 4 4" xfId="27030"/>
    <cellStyle name="Pourcentage 4 3 2 2 4 5" xfId="27031"/>
    <cellStyle name="Pourcentage 4 3 2 2 4 6" xfId="34271"/>
    <cellStyle name="Pourcentage 4 3 2 2 5" xfId="1546"/>
    <cellStyle name="Pourcentage 4 3 2 2 5 2" xfId="6777"/>
    <cellStyle name="Pourcentage 4 3 2 2 5 2 2" xfId="27032"/>
    <cellStyle name="Pourcentage 4 3 2 2 5 2 3" xfId="27033"/>
    <cellStyle name="Pourcentage 4 3 2 2 5 3" xfId="27034"/>
    <cellStyle name="Pourcentage 4 3 2 2 5 4" xfId="27035"/>
    <cellStyle name="Pourcentage 4 3 2 2 5 5" xfId="27036"/>
    <cellStyle name="Pourcentage 4 3 2 2 6" xfId="6778"/>
    <cellStyle name="Pourcentage 4 3 2 2 6 2" xfId="27037"/>
    <cellStyle name="Pourcentage 4 3 2 2 6 3" xfId="27038"/>
    <cellStyle name="Pourcentage 4 3 2 2 7" xfId="27039"/>
    <cellStyle name="Pourcentage 4 3 2 2 8" xfId="27040"/>
    <cellStyle name="Pourcentage 4 3 2 2 9" xfId="27041"/>
    <cellStyle name="Pourcentage 4 3 2 3" xfId="590"/>
    <cellStyle name="Pourcentage 4 3 2 3 2" xfId="1247"/>
    <cellStyle name="Pourcentage 4 3 2 3 2 2" xfId="3522"/>
    <cellStyle name="Pourcentage 4 3 2 3 2 2 2" xfId="6779"/>
    <cellStyle name="Pourcentage 4 3 2 3 2 2 2 2" xfId="27042"/>
    <cellStyle name="Pourcentage 4 3 2 3 2 2 2 3" xfId="27043"/>
    <cellStyle name="Pourcentage 4 3 2 3 2 2 3" xfId="27044"/>
    <cellStyle name="Pourcentage 4 3 2 3 2 2 4" xfId="27045"/>
    <cellStyle name="Pourcentage 4 3 2 3 2 2 5" xfId="27046"/>
    <cellStyle name="Pourcentage 4 3 2 3 2 2 6" xfId="34276"/>
    <cellStyle name="Pourcentage 4 3 2 3 2 3" xfId="2278"/>
    <cellStyle name="Pourcentage 4 3 2 3 2 3 2" xfId="6780"/>
    <cellStyle name="Pourcentage 4 3 2 3 2 3 2 2" xfId="27047"/>
    <cellStyle name="Pourcentage 4 3 2 3 2 3 2 3" xfId="27048"/>
    <cellStyle name="Pourcentage 4 3 2 3 2 3 3" xfId="27049"/>
    <cellStyle name="Pourcentage 4 3 2 3 2 3 4" xfId="27050"/>
    <cellStyle name="Pourcentage 4 3 2 3 2 3 5" xfId="27051"/>
    <cellStyle name="Pourcentage 4 3 2 3 2 4" xfId="6781"/>
    <cellStyle name="Pourcentage 4 3 2 3 2 4 2" xfId="27052"/>
    <cellStyle name="Pourcentage 4 3 2 3 2 4 3" xfId="27053"/>
    <cellStyle name="Pourcentage 4 3 2 3 2 5" xfId="27054"/>
    <cellStyle name="Pourcentage 4 3 2 3 2 6" xfId="27055"/>
    <cellStyle name="Pourcentage 4 3 2 3 2 7" xfId="27056"/>
    <cellStyle name="Pourcentage 4 3 2 3 2 8" xfId="33434"/>
    <cellStyle name="Pourcentage 4 3 2 3 3" xfId="2974"/>
    <cellStyle name="Pourcentage 4 3 2 3 3 2" xfId="6782"/>
    <cellStyle name="Pourcentage 4 3 2 3 3 2 2" xfId="27057"/>
    <cellStyle name="Pourcentage 4 3 2 3 3 2 3" xfId="27058"/>
    <cellStyle name="Pourcentage 4 3 2 3 3 2 4" xfId="27059"/>
    <cellStyle name="Pourcentage 4 3 2 3 3 3" xfId="27060"/>
    <cellStyle name="Pourcentage 4 3 2 3 3 4" xfId="27061"/>
    <cellStyle name="Pourcentage 4 3 2 3 3 5" xfId="27062"/>
    <cellStyle name="Pourcentage 4 3 2 3 3 6" xfId="34275"/>
    <cellStyle name="Pourcentage 4 3 2 3 4" xfId="1830"/>
    <cellStyle name="Pourcentage 4 3 2 3 4 2" xfId="6783"/>
    <cellStyle name="Pourcentage 4 3 2 3 4 2 2" xfId="27063"/>
    <cellStyle name="Pourcentage 4 3 2 3 4 2 3" xfId="27064"/>
    <cellStyle name="Pourcentage 4 3 2 3 4 3" xfId="27065"/>
    <cellStyle name="Pourcentage 4 3 2 3 4 4" xfId="27066"/>
    <cellStyle name="Pourcentage 4 3 2 3 4 5" xfId="27067"/>
    <cellStyle name="Pourcentage 4 3 2 3 5" xfId="6784"/>
    <cellStyle name="Pourcentage 4 3 2 3 5 2" xfId="27068"/>
    <cellStyle name="Pourcentage 4 3 2 3 5 3" xfId="27069"/>
    <cellStyle name="Pourcentage 4 3 2 3 6" xfId="27070"/>
    <cellStyle name="Pourcentage 4 3 2 3 7" xfId="27071"/>
    <cellStyle name="Pourcentage 4 3 2 3 8" xfId="27072"/>
    <cellStyle name="Pourcentage 4 3 2 3 9" xfId="32761"/>
    <cellStyle name="Pourcentage 4 3 2 4" xfId="1248"/>
    <cellStyle name="Pourcentage 4 3 2 4 2" xfId="3126"/>
    <cellStyle name="Pourcentage 4 3 2 4 2 2" xfId="6785"/>
    <cellStyle name="Pourcentage 4 3 2 4 2 2 2" xfId="27073"/>
    <cellStyle name="Pourcentage 4 3 2 4 2 2 3" xfId="27074"/>
    <cellStyle name="Pourcentage 4 3 2 4 2 3" xfId="27075"/>
    <cellStyle name="Pourcentage 4 3 2 4 2 4" xfId="27076"/>
    <cellStyle name="Pourcentage 4 3 2 4 2 5" xfId="27077"/>
    <cellStyle name="Pourcentage 4 3 2 4 2 6" xfId="34277"/>
    <cellStyle name="Pourcentage 4 3 2 4 3" xfId="1962"/>
    <cellStyle name="Pourcentage 4 3 2 4 3 2" xfId="6786"/>
    <cellStyle name="Pourcentage 4 3 2 4 3 2 2" xfId="27078"/>
    <cellStyle name="Pourcentage 4 3 2 4 3 2 3" xfId="27079"/>
    <cellStyle name="Pourcentage 4 3 2 4 3 3" xfId="27080"/>
    <cellStyle name="Pourcentage 4 3 2 4 3 4" xfId="27081"/>
    <cellStyle name="Pourcentage 4 3 2 4 3 5" xfId="27082"/>
    <cellStyle name="Pourcentage 4 3 2 4 4" xfId="6787"/>
    <cellStyle name="Pourcentage 4 3 2 4 4 2" xfId="27083"/>
    <cellStyle name="Pourcentage 4 3 2 4 4 3" xfId="27084"/>
    <cellStyle name="Pourcentage 4 3 2 4 5" xfId="27085"/>
    <cellStyle name="Pourcentage 4 3 2 4 6" xfId="27086"/>
    <cellStyle name="Pourcentage 4 3 2 4 7" xfId="27087"/>
    <cellStyle name="Pourcentage 4 3 2 4 8" xfId="33431"/>
    <cellStyle name="Pourcentage 4 3 2 5" xfId="2579"/>
    <cellStyle name="Pourcentage 4 3 2 5 2" xfId="6788"/>
    <cellStyle name="Pourcentage 4 3 2 5 2 2" xfId="27088"/>
    <cellStyle name="Pourcentage 4 3 2 5 2 3" xfId="27089"/>
    <cellStyle name="Pourcentage 4 3 2 5 2 4" xfId="27090"/>
    <cellStyle name="Pourcentage 4 3 2 5 3" xfId="27091"/>
    <cellStyle name="Pourcentage 4 3 2 5 4" xfId="27092"/>
    <cellStyle name="Pourcentage 4 3 2 5 5" xfId="27093"/>
    <cellStyle name="Pourcentage 4 3 2 5 6" xfId="34270"/>
    <cellStyle name="Pourcentage 4 3 2 6" xfId="1434"/>
    <cellStyle name="Pourcentage 4 3 2 6 2" xfId="6789"/>
    <cellStyle name="Pourcentage 4 3 2 6 2 2" xfId="27094"/>
    <cellStyle name="Pourcentage 4 3 2 6 2 3" xfId="27095"/>
    <cellStyle name="Pourcentage 4 3 2 6 3" xfId="27096"/>
    <cellStyle name="Pourcentage 4 3 2 6 4" xfId="27097"/>
    <cellStyle name="Pourcentage 4 3 2 6 5" xfId="27098"/>
    <cellStyle name="Pourcentage 4 3 2 7" xfId="6790"/>
    <cellStyle name="Pourcentage 4 3 2 7 2" xfId="27099"/>
    <cellStyle name="Pourcentage 4 3 2 7 3" xfId="27100"/>
    <cellStyle name="Pourcentage 4 3 2 8" xfId="27101"/>
    <cellStyle name="Pourcentage 4 3 2 9" xfId="27102"/>
    <cellStyle name="Pourcentage 4 3 3" xfId="591"/>
    <cellStyle name="Pourcentage 4 3 3 10" xfId="32650"/>
    <cellStyle name="Pourcentage 4 3 3 2" xfId="592"/>
    <cellStyle name="Pourcentage 4 3 3 2 2" xfId="1249"/>
    <cellStyle name="Pourcentage 4 3 3 2 2 2" xfId="3523"/>
    <cellStyle name="Pourcentage 4 3 3 2 2 2 2" xfId="6791"/>
    <cellStyle name="Pourcentage 4 3 3 2 2 2 2 2" xfId="27103"/>
    <cellStyle name="Pourcentage 4 3 3 2 2 2 2 3" xfId="27104"/>
    <cellStyle name="Pourcentage 4 3 3 2 2 2 3" xfId="27105"/>
    <cellStyle name="Pourcentage 4 3 3 2 2 2 4" xfId="27106"/>
    <cellStyle name="Pourcentage 4 3 3 2 2 2 5" xfId="27107"/>
    <cellStyle name="Pourcentage 4 3 3 2 2 2 6" xfId="34280"/>
    <cellStyle name="Pourcentage 4 3 3 2 2 3" xfId="2279"/>
    <cellStyle name="Pourcentage 4 3 3 2 2 3 2" xfId="6792"/>
    <cellStyle name="Pourcentage 4 3 3 2 2 3 2 2" xfId="27108"/>
    <cellStyle name="Pourcentage 4 3 3 2 2 3 2 3" xfId="27109"/>
    <cellStyle name="Pourcentage 4 3 3 2 2 3 3" xfId="27110"/>
    <cellStyle name="Pourcentage 4 3 3 2 2 3 4" xfId="27111"/>
    <cellStyle name="Pourcentage 4 3 3 2 2 3 5" xfId="27112"/>
    <cellStyle name="Pourcentage 4 3 3 2 2 4" xfId="6793"/>
    <cellStyle name="Pourcentage 4 3 3 2 2 4 2" xfId="27113"/>
    <cellStyle name="Pourcentage 4 3 3 2 2 4 3" xfId="27114"/>
    <cellStyle name="Pourcentage 4 3 3 2 2 5" xfId="27115"/>
    <cellStyle name="Pourcentage 4 3 3 2 2 6" xfId="27116"/>
    <cellStyle name="Pourcentage 4 3 3 2 2 7" xfId="27117"/>
    <cellStyle name="Pourcentage 4 3 3 2 2 8" xfId="33436"/>
    <cellStyle name="Pourcentage 4 3 3 2 3" xfId="2975"/>
    <cellStyle name="Pourcentage 4 3 3 2 3 2" xfId="6794"/>
    <cellStyle name="Pourcentage 4 3 3 2 3 2 2" xfId="27118"/>
    <cellStyle name="Pourcentage 4 3 3 2 3 2 3" xfId="27119"/>
    <cellStyle name="Pourcentage 4 3 3 2 3 2 4" xfId="27120"/>
    <cellStyle name="Pourcentage 4 3 3 2 3 3" xfId="27121"/>
    <cellStyle name="Pourcentage 4 3 3 2 3 4" xfId="27122"/>
    <cellStyle name="Pourcentage 4 3 3 2 3 5" xfId="27123"/>
    <cellStyle name="Pourcentage 4 3 3 2 3 6" xfId="34279"/>
    <cellStyle name="Pourcentage 4 3 3 2 4" xfId="1831"/>
    <cellStyle name="Pourcentage 4 3 3 2 4 2" xfId="6795"/>
    <cellStyle name="Pourcentage 4 3 3 2 4 2 2" xfId="27124"/>
    <cellStyle name="Pourcentage 4 3 3 2 4 2 3" xfId="27125"/>
    <cellStyle name="Pourcentage 4 3 3 2 4 3" xfId="27126"/>
    <cellStyle name="Pourcentage 4 3 3 2 4 4" xfId="27127"/>
    <cellStyle name="Pourcentage 4 3 3 2 4 5" xfId="27128"/>
    <cellStyle name="Pourcentage 4 3 3 2 5" xfId="6796"/>
    <cellStyle name="Pourcentage 4 3 3 2 5 2" xfId="27129"/>
    <cellStyle name="Pourcentage 4 3 3 2 5 3" xfId="27130"/>
    <cellStyle name="Pourcentage 4 3 3 2 6" xfId="27131"/>
    <cellStyle name="Pourcentage 4 3 3 2 7" xfId="27132"/>
    <cellStyle name="Pourcentage 4 3 3 2 8" xfId="27133"/>
    <cellStyle name="Pourcentage 4 3 3 2 9" xfId="32864"/>
    <cellStyle name="Pourcentage 4 3 3 3" xfId="1250"/>
    <cellStyle name="Pourcentage 4 3 3 3 2" xfId="3239"/>
    <cellStyle name="Pourcentage 4 3 3 3 2 2" xfId="6797"/>
    <cellStyle name="Pourcentage 4 3 3 3 2 2 2" xfId="27134"/>
    <cellStyle name="Pourcentage 4 3 3 3 2 2 3" xfId="27135"/>
    <cellStyle name="Pourcentage 4 3 3 3 2 3" xfId="27136"/>
    <cellStyle name="Pourcentage 4 3 3 3 2 4" xfId="27137"/>
    <cellStyle name="Pourcentage 4 3 3 3 2 5" xfId="27138"/>
    <cellStyle name="Pourcentage 4 3 3 3 2 6" xfId="34281"/>
    <cellStyle name="Pourcentage 4 3 3 3 3" xfId="2053"/>
    <cellStyle name="Pourcentage 4 3 3 3 3 2" xfId="6798"/>
    <cellStyle name="Pourcentage 4 3 3 3 3 2 2" xfId="27139"/>
    <cellStyle name="Pourcentage 4 3 3 3 3 2 3" xfId="27140"/>
    <cellStyle name="Pourcentage 4 3 3 3 3 3" xfId="27141"/>
    <cellStyle name="Pourcentage 4 3 3 3 3 4" xfId="27142"/>
    <cellStyle name="Pourcentage 4 3 3 3 3 5" xfId="27143"/>
    <cellStyle name="Pourcentage 4 3 3 3 4" xfId="6799"/>
    <cellStyle name="Pourcentage 4 3 3 3 4 2" xfId="27144"/>
    <cellStyle name="Pourcentage 4 3 3 3 4 3" xfId="27145"/>
    <cellStyle name="Pourcentage 4 3 3 3 5" xfId="27146"/>
    <cellStyle name="Pourcentage 4 3 3 3 6" xfId="27147"/>
    <cellStyle name="Pourcentage 4 3 3 3 7" xfId="27148"/>
    <cellStyle name="Pourcentage 4 3 3 3 8" xfId="33435"/>
    <cellStyle name="Pourcentage 4 3 3 4" xfId="2692"/>
    <cellStyle name="Pourcentage 4 3 3 4 2" xfId="6800"/>
    <cellStyle name="Pourcentage 4 3 3 4 2 2" xfId="27149"/>
    <cellStyle name="Pourcentage 4 3 3 4 2 3" xfId="27150"/>
    <cellStyle name="Pourcentage 4 3 3 4 2 4" xfId="27151"/>
    <cellStyle name="Pourcentage 4 3 3 4 3" xfId="27152"/>
    <cellStyle name="Pourcentage 4 3 3 4 4" xfId="27153"/>
    <cellStyle name="Pourcentage 4 3 3 4 5" xfId="27154"/>
    <cellStyle name="Pourcentage 4 3 3 4 6" xfId="34278"/>
    <cellStyle name="Pourcentage 4 3 3 5" xfId="1547"/>
    <cellStyle name="Pourcentage 4 3 3 5 2" xfId="6801"/>
    <cellStyle name="Pourcentage 4 3 3 5 2 2" xfId="27155"/>
    <cellStyle name="Pourcentage 4 3 3 5 2 3" xfId="27156"/>
    <cellStyle name="Pourcentage 4 3 3 5 3" xfId="27157"/>
    <cellStyle name="Pourcentage 4 3 3 5 4" xfId="27158"/>
    <cellStyle name="Pourcentage 4 3 3 5 5" xfId="27159"/>
    <cellStyle name="Pourcentage 4 3 3 6" xfId="6802"/>
    <cellStyle name="Pourcentage 4 3 3 6 2" xfId="27160"/>
    <cellStyle name="Pourcentage 4 3 3 6 3" xfId="27161"/>
    <cellStyle name="Pourcentage 4 3 3 7" xfId="27162"/>
    <cellStyle name="Pourcentage 4 3 3 8" xfId="27163"/>
    <cellStyle name="Pourcentage 4 3 3 9" xfId="27164"/>
    <cellStyle name="Pourcentage 4 3 4" xfId="593"/>
    <cellStyle name="Pourcentage 4 3 4 2" xfId="1251"/>
    <cellStyle name="Pourcentage 4 3 4 2 2" xfId="3524"/>
    <cellStyle name="Pourcentage 4 3 4 2 2 2" xfId="6803"/>
    <cellStyle name="Pourcentage 4 3 4 2 2 2 2" xfId="27165"/>
    <cellStyle name="Pourcentage 4 3 4 2 2 2 3" xfId="27166"/>
    <cellStyle name="Pourcentage 4 3 4 2 2 3" xfId="27167"/>
    <cellStyle name="Pourcentage 4 3 4 2 2 4" xfId="27168"/>
    <cellStyle name="Pourcentage 4 3 4 2 2 5" xfId="27169"/>
    <cellStyle name="Pourcentage 4 3 4 2 2 6" xfId="34283"/>
    <cellStyle name="Pourcentage 4 3 4 2 3" xfId="2280"/>
    <cellStyle name="Pourcentage 4 3 4 2 3 2" xfId="6804"/>
    <cellStyle name="Pourcentage 4 3 4 2 3 2 2" xfId="27170"/>
    <cellStyle name="Pourcentage 4 3 4 2 3 2 3" xfId="27171"/>
    <cellStyle name="Pourcentage 4 3 4 2 3 3" xfId="27172"/>
    <cellStyle name="Pourcentage 4 3 4 2 3 4" xfId="27173"/>
    <cellStyle name="Pourcentage 4 3 4 2 3 5" xfId="27174"/>
    <cellStyle name="Pourcentage 4 3 4 2 4" xfId="6805"/>
    <cellStyle name="Pourcentage 4 3 4 2 4 2" xfId="27175"/>
    <cellStyle name="Pourcentage 4 3 4 2 4 3" xfId="27176"/>
    <cellStyle name="Pourcentage 4 3 4 2 5" xfId="27177"/>
    <cellStyle name="Pourcentage 4 3 4 2 6" xfId="27178"/>
    <cellStyle name="Pourcentage 4 3 4 2 7" xfId="27179"/>
    <cellStyle name="Pourcentage 4 3 4 2 8" xfId="33437"/>
    <cellStyle name="Pourcentage 4 3 4 3" xfId="2976"/>
    <cellStyle name="Pourcentage 4 3 4 3 2" xfId="6806"/>
    <cellStyle name="Pourcentage 4 3 4 3 2 2" xfId="27180"/>
    <cellStyle name="Pourcentage 4 3 4 3 2 3" xfId="27181"/>
    <cellStyle name="Pourcentage 4 3 4 3 2 4" xfId="27182"/>
    <cellStyle name="Pourcentage 4 3 4 3 3" xfId="27183"/>
    <cellStyle name="Pourcentage 4 3 4 3 4" xfId="27184"/>
    <cellStyle name="Pourcentage 4 3 4 3 5" xfId="27185"/>
    <cellStyle name="Pourcentage 4 3 4 3 6" xfId="34282"/>
    <cellStyle name="Pourcentage 4 3 4 4" xfId="1832"/>
    <cellStyle name="Pourcentage 4 3 4 4 2" xfId="6807"/>
    <cellStyle name="Pourcentage 4 3 4 4 2 2" xfId="27186"/>
    <cellStyle name="Pourcentage 4 3 4 4 2 3" xfId="27187"/>
    <cellStyle name="Pourcentage 4 3 4 4 3" xfId="27188"/>
    <cellStyle name="Pourcentage 4 3 4 4 4" xfId="27189"/>
    <cellStyle name="Pourcentage 4 3 4 4 5" xfId="27190"/>
    <cellStyle name="Pourcentage 4 3 4 5" xfId="6808"/>
    <cellStyle name="Pourcentage 4 3 4 5 2" xfId="27191"/>
    <cellStyle name="Pourcentage 4 3 4 5 3" xfId="27192"/>
    <cellStyle name="Pourcentage 4 3 4 6" xfId="27193"/>
    <cellStyle name="Pourcentage 4 3 4 7" xfId="27194"/>
    <cellStyle name="Pourcentage 4 3 4 8" xfId="27195"/>
    <cellStyle name="Pourcentage 4 3 4 9" xfId="32760"/>
    <cellStyle name="Pourcentage 4 3 5" xfId="1252"/>
    <cellStyle name="Pourcentage 4 3 5 2" xfId="3125"/>
    <cellStyle name="Pourcentage 4 3 5 2 2" xfId="6809"/>
    <cellStyle name="Pourcentage 4 3 5 2 2 2" xfId="27196"/>
    <cellStyle name="Pourcentage 4 3 5 2 2 3" xfId="27197"/>
    <cellStyle name="Pourcentage 4 3 5 2 3" xfId="27198"/>
    <cellStyle name="Pourcentage 4 3 5 2 4" xfId="27199"/>
    <cellStyle name="Pourcentage 4 3 5 2 5" xfId="27200"/>
    <cellStyle name="Pourcentage 4 3 5 2 6" xfId="34284"/>
    <cellStyle name="Pourcentage 4 3 5 3" xfId="1961"/>
    <cellStyle name="Pourcentage 4 3 5 3 2" xfId="6810"/>
    <cellStyle name="Pourcentage 4 3 5 3 2 2" xfId="27201"/>
    <cellStyle name="Pourcentage 4 3 5 3 2 3" xfId="27202"/>
    <cellStyle name="Pourcentage 4 3 5 3 3" xfId="27203"/>
    <cellStyle name="Pourcentage 4 3 5 3 4" xfId="27204"/>
    <cellStyle name="Pourcentage 4 3 5 3 5" xfId="27205"/>
    <cellStyle name="Pourcentage 4 3 5 4" xfId="6811"/>
    <cellStyle name="Pourcentage 4 3 5 4 2" xfId="27206"/>
    <cellStyle name="Pourcentage 4 3 5 4 3" xfId="27207"/>
    <cellStyle name="Pourcentage 4 3 5 5" xfId="27208"/>
    <cellStyle name="Pourcentage 4 3 5 6" xfId="27209"/>
    <cellStyle name="Pourcentage 4 3 5 7" xfId="27210"/>
    <cellStyle name="Pourcentage 4 3 5 8" xfId="33430"/>
    <cellStyle name="Pourcentage 4 3 6" xfId="2578"/>
    <cellStyle name="Pourcentage 4 3 6 2" xfId="6812"/>
    <cellStyle name="Pourcentage 4 3 6 2 2" xfId="27211"/>
    <cellStyle name="Pourcentage 4 3 6 2 3" xfId="27212"/>
    <cellStyle name="Pourcentage 4 3 6 2 4" xfId="27213"/>
    <cellStyle name="Pourcentage 4 3 6 3" xfId="27214"/>
    <cellStyle name="Pourcentage 4 3 6 4" xfId="27215"/>
    <cellStyle name="Pourcentage 4 3 6 5" xfId="27216"/>
    <cellStyle name="Pourcentage 4 3 6 6" xfId="34269"/>
    <cellStyle name="Pourcentage 4 3 7" xfId="1433"/>
    <cellStyle name="Pourcentage 4 3 7 2" xfId="6813"/>
    <cellStyle name="Pourcentage 4 3 7 2 2" xfId="27217"/>
    <cellStyle name="Pourcentage 4 3 7 2 3" xfId="27218"/>
    <cellStyle name="Pourcentage 4 3 7 3" xfId="27219"/>
    <cellStyle name="Pourcentage 4 3 7 4" xfId="27220"/>
    <cellStyle name="Pourcentage 4 3 7 5" xfId="27221"/>
    <cellStyle name="Pourcentage 4 3 8" xfId="6814"/>
    <cellStyle name="Pourcentage 4 3 8 2" xfId="27222"/>
    <cellStyle name="Pourcentage 4 3 8 3" xfId="27223"/>
    <cellStyle name="Pourcentage 4 3 9" xfId="27224"/>
    <cellStyle name="Pourcentage 4 4" xfId="594"/>
    <cellStyle name="Pourcentage 4 4 10" xfId="27225"/>
    <cellStyle name="Pourcentage 4 4 11" xfId="32651"/>
    <cellStyle name="Pourcentage 4 4 2" xfId="595"/>
    <cellStyle name="Pourcentage 4 4 2 10" xfId="32652"/>
    <cellStyle name="Pourcentage 4 4 2 2" xfId="596"/>
    <cellStyle name="Pourcentage 4 4 2 2 2" xfId="1253"/>
    <cellStyle name="Pourcentage 4 4 2 2 2 2" xfId="3525"/>
    <cellStyle name="Pourcentage 4 4 2 2 2 2 2" xfId="6815"/>
    <cellStyle name="Pourcentage 4 4 2 2 2 2 2 2" xfId="27226"/>
    <cellStyle name="Pourcentage 4 4 2 2 2 2 2 3" xfId="27227"/>
    <cellStyle name="Pourcentage 4 4 2 2 2 2 3" xfId="27228"/>
    <cellStyle name="Pourcentage 4 4 2 2 2 2 4" xfId="27229"/>
    <cellStyle name="Pourcentage 4 4 2 2 2 2 5" xfId="27230"/>
    <cellStyle name="Pourcentage 4 4 2 2 2 2 6" xfId="34288"/>
    <cellStyle name="Pourcentage 4 4 2 2 2 3" xfId="2281"/>
    <cellStyle name="Pourcentage 4 4 2 2 2 3 2" xfId="6816"/>
    <cellStyle name="Pourcentage 4 4 2 2 2 3 2 2" xfId="27231"/>
    <cellStyle name="Pourcentage 4 4 2 2 2 3 2 3" xfId="27232"/>
    <cellStyle name="Pourcentage 4 4 2 2 2 3 3" xfId="27233"/>
    <cellStyle name="Pourcentage 4 4 2 2 2 3 4" xfId="27234"/>
    <cellStyle name="Pourcentage 4 4 2 2 2 3 5" xfId="27235"/>
    <cellStyle name="Pourcentage 4 4 2 2 2 4" xfId="6817"/>
    <cellStyle name="Pourcentage 4 4 2 2 2 4 2" xfId="27236"/>
    <cellStyle name="Pourcentage 4 4 2 2 2 4 3" xfId="27237"/>
    <cellStyle name="Pourcentage 4 4 2 2 2 5" xfId="27238"/>
    <cellStyle name="Pourcentage 4 4 2 2 2 6" xfId="27239"/>
    <cellStyle name="Pourcentage 4 4 2 2 2 7" xfId="27240"/>
    <cellStyle name="Pourcentage 4 4 2 2 2 8" xfId="33440"/>
    <cellStyle name="Pourcentage 4 4 2 2 3" xfId="2977"/>
    <cellStyle name="Pourcentage 4 4 2 2 3 2" xfId="6818"/>
    <cellStyle name="Pourcentage 4 4 2 2 3 2 2" xfId="27241"/>
    <cellStyle name="Pourcentage 4 4 2 2 3 2 3" xfId="27242"/>
    <cellStyle name="Pourcentage 4 4 2 2 3 2 4" xfId="27243"/>
    <cellStyle name="Pourcentage 4 4 2 2 3 3" xfId="27244"/>
    <cellStyle name="Pourcentage 4 4 2 2 3 4" xfId="27245"/>
    <cellStyle name="Pourcentage 4 4 2 2 3 5" xfId="27246"/>
    <cellStyle name="Pourcentage 4 4 2 2 3 6" xfId="34287"/>
    <cellStyle name="Pourcentage 4 4 2 2 4" xfId="1833"/>
    <cellStyle name="Pourcentage 4 4 2 2 4 2" xfId="6819"/>
    <cellStyle name="Pourcentage 4 4 2 2 4 2 2" xfId="27247"/>
    <cellStyle name="Pourcentage 4 4 2 2 4 2 3" xfId="27248"/>
    <cellStyle name="Pourcentage 4 4 2 2 4 3" xfId="27249"/>
    <cellStyle name="Pourcentage 4 4 2 2 4 4" xfId="27250"/>
    <cellStyle name="Pourcentage 4 4 2 2 4 5" xfId="27251"/>
    <cellStyle name="Pourcentage 4 4 2 2 5" xfId="6820"/>
    <cellStyle name="Pourcentage 4 4 2 2 5 2" xfId="27252"/>
    <cellStyle name="Pourcentage 4 4 2 2 5 3" xfId="27253"/>
    <cellStyle name="Pourcentage 4 4 2 2 6" xfId="27254"/>
    <cellStyle name="Pourcentage 4 4 2 2 7" xfId="27255"/>
    <cellStyle name="Pourcentage 4 4 2 2 8" xfId="27256"/>
    <cellStyle name="Pourcentage 4 4 2 2 9" xfId="32865"/>
    <cellStyle name="Pourcentage 4 4 2 3" xfId="1254"/>
    <cellStyle name="Pourcentage 4 4 2 3 2" xfId="3240"/>
    <cellStyle name="Pourcentage 4 4 2 3 2 2" xfId="6821"/>
    <cellStyle name="Pourcentage 4 4 2 3 2 2 2" xfId="27257"/>
    <cellStyle name="Pourcentage 4 4 2 3 2 2 3" xfId="27258"/>
    <cellStyle name="Pourcentage 4 4 2 3 2 3" xfId="27259"/>
    <cellStyle name="Pourcentage 4 4 2 3 2 4" xfId="27260"/>
    <cellStyle name="Pourcentage 4 4 2 3 2 5" xfId="27261"/>
    <cellStyle name="Pourcentage 4 4 2 3 2 6" xfId="34289"/>
    <cellStyle name="Pourcentage 4 4 2 3 3" xfId="2054"/>
    <cellStyle name="Pourcentage 4 4 2 3 3 2" xfId="6822"/>
    <cellStyle name="Pourcentage 4 4 2 3 3 2 2" xfId="27262"/>
    <cellStyle name="Pourcentage 4 4 2 3 3 2 3" xfId="27263"/>
    <cellStyle name="Pourcentage 4 4 2 3 3 3" xfId="27264"/>
    <cellStyle name="Pourcentage 4 4 2 3 3 4" xfId="27265"/>
    <cellStyle name="Pourcentage 4 4 2 3 3 5" xfId="27266"/>
    <cellStyle name="Pourcentage 4 4 2 3 4" xfId="6823"/>
    <cellStyle name="Pourcentage 4 4 2 3 4 2" xfId="27267"/>
    <cellStyle name="Pourcentage 4 4 2 3 4 3" xfId="27268"/>
    <cellStyle name="Pourcentage 4 4 2 3 5" xfId="27269"/>
    <cellStyle name="Pourcentage 4 4 2 3 6" xfId="27270"/>
    <cellStyle name="Pourcentage 4 4 2 3 7" xfId="27271"/>
    <cellStyle name="Pourcentage 4 4 2 3 8" xfId="33439"/>
    <cellStyle name="Pourcentage 4 4 2 4" xfId="2693"/>
    <cellStyle name="Pourcentage 4 4 2 4 2" xfId="6824"/>
    <cellStyle name="Pourcentage 4 4 2 4 2 2" xfId="27272"/>
    <cellStyle name="Pourcentage 4 4 2 4 2 3" xfId="27273"/>
    <cellStyle name="Pourcentage 4 4 2 4 2 4" xfId="27274"/>
    <cellStyle name="Pourcentage 4 4 2 4 3" xfId="27275"/>
    <cellStyle name="Pourcentage 4 4 2 4 4" xfId="27276"/>
    <cellStyle name="Pourcentage 4 4 2 4 5" xfId="27277"/>
    <cellStyle name="Pourcentage 4 4 2 4 6" xfId="34286"/>
    <cellStyle name="Pourcentage 4 4 2 5" xfId="1548"/>
    <cellStyle name="Pourcentage 4 4 2 5 2" xfId="6825"/>
    <cellStyle name="Pourcentage 4 4 2 5 2 2" xfId="27278"/>
    <cellStyle name="Pourcentage 4 4 2 5 2 3" xfId="27279"/>
    <cellStyle name="Pourcentage 4 4 2 5 3" xfId="27280"/>
    <cellStyle name="Pourcentage 4 4 2 5 4" xfId="27281"/>
    <cellStyle name="Pourcentage 4 4 2 5 5" xfId="27282"/>
    <cellStyle name="Pourcentage 4 4 2 6" xfId="6826"/>
    <cellStyle name="Pourcentage 4 4 2 6 2" xfId="27283"/>
    <cellStyle name="Pourcentage 4 4 2 6 3" xfId="27284"/>
    <cellStyle name="Pourcentage 4 4 2 7" xfId="27285"/>
    <cellStyle name="Pourcentage 4 4 2 8" xfId="27286"/>
    <cellStyle name="Pourcentage 4 4 2 9" xfId="27287"/>
    <cellStyle name="Pourcentage 4 4 3" xfId="597"/>
    <cellStyle name="Pourcentage 4 4 3 2" xfId="1255"/>
    <cellStyle name="Pourcentage 4 4 3 2 2" xfId="3526"/>
    <cellStyle name="Pourcentage 4 4 3 2 2 2" xfId="6827"/>
    <cellStyle name="Pourcentage 4 4 3 2 2 2 2" xfId="27288"/>
    <cellStyle name="Pourcentage 4 4 3 2 2 2 3" xfId="27289"/>
    <cellStyle name="Pourcentage 4 4 3 2 2 3" xfId="27290"/>
    <cellStyle name="Pourcentage 4 4 3 2 2 4" xfId="27291"/>
    <cellStyle name="Pourcentage 4 4 3 2 2 5" xfId="27292"/>
    <cellStyle name="Pourcentage 4 4 3 2 2 6" xfId="34291"/>
    <cellStyle name="Pourcentage 4 4 3 2 3" xfId="2282"/>
    <cellStyle name="Pourcentage 4 4 3 2 3 2" xfId="6828"/>
    <cellStyle name="Pourcentage 4 4 3 2 3 2 2" xfId="27293"/>
    <cellStyle name="Pourcentage 4 4 3 2 3 2 3" xfId="27294"/>
    <cellStyle name="Pourcentage 4 4 3 2 3 3" xfId="27295"/>
    <cellStyle name="Pourcentage 4 4 3 2 3 4" xfId="27296"/>
    <cellStyle name="Pourcentage 4 4 3 2 3 5" xfId="27297"/>
    <cellStyle name="Pourcentage 4 4 3 2 4" xfId="6829"/>
    <cellStyle name="Pourcentage 4 4 3 2 4 2" xfId="27298"/>
    <cellStyle name="Pourcentage 4 4 3 2 4 3" xfId="27299"/>
    <cellStyle name="Pourcentage 4 4 3 2 5" xfId="27300"/>
    <cellStyle name="Pourcentage 4 4 3 2 6" xfId="27301"/>
    <cellStyle name="Pourcentage 4 4 3 2 7" xfId="27302"/>
    <cellStyle name="Pourcentage 4 4 3 2 8" xfId="33441"/>
    <cellStyle name="Pourcentage 4 4 3 3" xfId="2978"/>
    <cellStyle name="Pourcentage 4 4 3 3 2" xfId="6830"/>
    <cellStyle name="Pourcentage 4 4 3 3 2 2" xfId="27303"/>
    <cellStyle name="Pourcentage 4 4 3 3 2 3" xfId="27304"/>
    <cellStyle name="Pourcentage 4 4 3 3 2 4" xfId="27305"/>
    <cellStyle name="Pourcentage 4 4 3 3 3" xfId="27306"/>
    <cellStyle name="Pourcentage 4 4 3 3 4" xfId="27307"/>
    <cellStyle name="Pourcentage 4 4 3 3 5" xfId="27308"/>
    <cellStyle name="Pourcentage 4 4 3 3 6" xfId="34290"/>
    <cellStyle name="Pourcentage 4 4 3 4" xfId="1834"/>
    <cellStyle name="Pourcentage 4 4 3 4 2" xfId="6831"/>
    <cellStyle name="Pourcentage 4 4 3 4 2 2" xfId="27309"/>
    <cellStyle name="Pourcentage 4 4 3 4 2 3" xfId="27310"/>
    <cellStyle name="Pourcentage 4 4 3 4 3" xfId="27311"/>
    <cellStyle name="Pourcentage 4 4 3 4 4" xfId="27312"/>
    <cellStyle name="Pourcentage 4 4 3 4 5" xfId="27313"/>
    <cellStyle name="Pourcentage 4 4 3 5" xfId="6832"/>
    <cellStyle name="Pourcentage 4 4 3 5 2" xfId="27314"/>
    <cellStyle name="Pourcentage 4 4 3 5 3" xfId="27315"/>
    <cellStyle name="Pourcentage 4 4 3 6" xfId="27316"/>
    <cellStyle name="Pourcentage 4 4 3 7" xfId="27317"/>
    <cellStyle name="Pourcentage 4 4 3 8" xfId="27318"/>
    <cellStyle name="Pourcentage 4 4 3 9" xfId="32762"/>
    <cellStyle name="Pourcentage 4 4 4" xfId="1256"/>
    <cellStyle name="Pourcentage 4 4 4 2" xfId="3127"/>
    <cellStyle name="Pourcentage 4 4 4 2 2" xfId="6833"/>
    <cellStyle name="Pourcentage 4 4 4 2 2 2" xfId="27319"/>
    <cellStyle name="Pourcentage 4 4 4 2 2 3" xfId="27320"/>
    <cellStyle name="Pourcentage 4 4 4 2 3" xfId="27321"/>
    <cellStyle name="Pourcentage 4 4 4 2 4" xfId="27322"/>
    <cellStyle name="Pourcentage 4 4 4 2 5" xfId="27323"/>
    <cellStyle name="Pourcentage 4 4 4 2 6" xfId="34292"/>
    <cellStyle name="Pourcentage 4 4 4 3" xfId="1963"/>
    <cellStyle name="Pourcentage 4 4 4 3 2" xfId="6834"/>
    <cellStyle name="Pourcentage 4 4 4 3 2 2" xfId="27324"/>
    <cellStyle name="Pourcentage 4 4 4 3 2 3" xfId="27325"/>
    <cellStyle name="Pourcentage 4 4 4 3 3" xfId="27326"/>
    <cellStyle name="Pourcentage 4 4 4 3 4" xfId="27327"/>
    <cellStyle name="Pourcentage 4 4 4 3 5" xfId="27328"/>
    <cellStyle name="Pourcentage 4 4 4 4" xfId="6835"/>
    <cellStyle name="Pourcentage 4 4 4 4 2" xfId="27329"/>
    <cellStyle name="Pourcentage 4 4 4 4 3" xfId="27330"/>
    <cellStyle name="Pourcentage 4 4 4 5" xfId="27331"/>
    <cellStyle name="Pourcentage 4 4 4 6" xfId="27332"/>
    <cellStyle name="Pourcentage 4 4 4 7" xfId="27333"/>
    <cellStyle name="Pourcentage 4 4 4 8" xfId="33438"/>
    <cellStyle name="Pourcentage 4 4 5" xfId="2580"/>
    <cellStyle name="Pourcentage 4 4 5 2" xfId="6836"/>
    <cellStyle name="Pourcentage 4 4 5 2 2" xfId="27334"/>
    <cellStyle name="Pourcentage 4 4 5 2 3" xfId="27335"/>
    <cellStyle name="Pourcentage 4 4 5 2 4" xfId="27336"/>
    <cellStyle name="Pourcentage 4 4 5 3" xfId="27337"/>
    <cellStyle name="Pourcentage 4 4 5 4" xfId="27338"/>
    <cellStyle name="Pourcentage 4 4 5 5" xfId="27339"/>
    <cellStyle name="Pourcentage 4 4 5 6" xfId="34285"/>
    <cellStyle name="Pourcentage 4 4 6" xfId="1435"/>
    <cellStyle name="Pourcentage 4 4 6 2" xfId="6837"/>
    <cellStyle name="Pourcentage 4 4 6 2 2" xfId="27340"/>
    <cellStyle name="Pourcentage 4 4 6 2 3" xfId="27341"/>
    <cellStyle name="Pourcentage 4 4 6 3" xfId="27342"/>
    <cellStyle name="Pourcentage 4 4 6 4" xfId="27343"/>
    <cellStyle name="Pourcentage 4 4 6 5" xfId="27344"/>
    <cellStyle name="Pourcentage 4 4 7" xfId="6838"/>
    <cellStyle name="Pourcentage 4 4 7 2" xfId="27345"/>
    <cellStyle name="Pourcentage 4 4 7 3" xfId="27346"/>
    <cellStyle name="Pourcentage 4 4 8" xfId="27347"/>
    <cellStyle name="Pourcentage 4 4 9" xfId="27348"/>
    <cellStyle name="Pourcentage 4 5" xfId="598"/>
    <cellStyle name="Pourcentage 4 5 10" xfId="32653"/>
    <cellStyle name="Pourcentage 4 5 2" xfId="599"/>
    <cellStyle name="Pourcentage 4 5 2 2" xfId="1257"/>
    <cellStyle name="Pourcentage 4 5 2 2 2" xfId="3527"/>
    <cellStyle name="Pourcentage 4 5 2 2 2 2" xfId="6839"/>
    <cellStyle name="Pourcentage 4 5 2 2 2 2 2" xfId="27349"/>
    <cellStyle name="Pourcentage 4 5 2 2 2 2 3" xfId="27350"/>
    <cellStyle name="Pourcentage 4 5 2 2 2 3" xfId="27351"/>
    <cellStyle name="Pourcentage 4 5 2 2 2 4" xfId="27352"/>
    <cellStyle name="Pourcentage 4 5 2 2 2 5" xfId="27353"/>
    <cellStyle name="Pourcentage 4 5 2 2 2 6" xfId="34295"/>
    <cellStyle name="Pourcentage 4 5 2 2 3" xfId="2283"/>
    <cellStyle name="Pourcentage 4 5 2 2 3 2" xfId="6840"/>
    <cellStyle name="Pourcentage 4 5 2 2 3 2 2" xfId="27354"/>
    <cellStyle name="Pourcentage 4 5 2 2 3 2 3" xfId="27355"/>
    <cellStyle name="Pourcentage 4 5 2 2 3 3" xfId="27356"/>
    <cellStyle name="Pourcentage 4 5 2 2 3 4" xfId="27357"/>
    <cellStyle name="Pourcentage 4 5 2 2 3 5" xfId="27358"/>
    <cellStyle name="Pourcentage 4 5 2 2 4" xfId="6841"/>
    <cellStyle name="Pourcentage 4 5 2 2 4 2" xfId="27359"/>
    <cellStyle name="Pourcentage 4 5 2 2 4 3" xfId="27360"/>
    <cellStyle name="Pourcentage 4 5 2 2 5" xfId="27361"/>
    <cellStyle name="Pourcentage 4 5 2 2 6" xfId="27362"/>
    <cellStyle name="Pourcentage 4 5 2 2 7" xfId="27363"/>
    <cellStyle name="Pourcentage 4 5 2 2 8" xfId="33443"/>
    <cellStyle name="Pourcentage 4 5 2 3" xfId="2979"/>
    <cellStyle name="Pourcentage 4 5 2 3 2" xfId="6842"/>
    <cellStyle name="Pourcentage 4 5 2 3 2 2" xfId="27364"/>
    <cellStyle name="Pourcentage 4 5 2 3 2 3" xfId="27365"/>
    <cellStyle name="Pourcentage 4 5 2 3 2 4" xfId="27366"/>
    <cellStyle name="Pourcentage 4 5 2 3 3" xfId="27367"/>
    <cellStyle name="Pourcentage 4 5 2 3 4" xfId="27368"/>
    <cellStyle name="Pourcentage 4 5 2 3 5" xfId="27369"/>
    <cellStyle name="Pourcentage 4 5 2 3 6" xfId="34294"/>
    <cellStyle name="Pourcentage 4 5 2 4" xfId="1835"/>
    <cellStyle name="Pourcentage 4 5 2 4 2" xfId="6843"/>
    <cellStyle name="Pourcentage 4 5 2 4 2 2" xfId="27370"/>
    <cellStyle name="Pourcentage 4 5 2 4 2 3" xfId="27371"/>
    <cellStyle name="Pourcentage 4 5 2 4 3" xfId="27372"/>
    <cellStyle name="Pourcentage 4 5 2 4 4" xfId="27373"/>
    <cellStyle name="Pourcentage 4 5 2 4 5" xfId="27374"/>
    <cellStyle name="Pourcentage 4 5 2 5" xfId="6844"/>
    <cellStyle name="Pourcentage 4 5 2 5 2" xfId="27375"/>
    <cellStyle name="Pourcentage 4 5 2 5 3" xfId="27376"/>
    <cellStyle name="Pourcentage 4 5 2 6" xfId="27377"/>
    <cellStyle name="Pourcentage 4 5 2 7" xfId="27378"/>
    <cellStyle name="Pourcentage 4 5 2 8" xfId="27379"/>
    <cellStyle name="Pourcentage 4 5 2 9" xfId="32866"/>
    <cellStyle name="Pourcentage 4 5 3" xfId="1258"/>
    <cellStyle name="Pourcentage 4 5 3 2" xfId="3241"/>
    <cellStyle name="Pourcentage 4 5 3 2 2" xfId="6845"/>
    <cellStyle name="Pourcentage 4 5 3 2 2 2" xfId="27380"/>
    <cellStyle name="Pourcentage 4 5 3 2 2 3" xfId="27381"/>
    <cellStyle name="Pourcentage 4 5 3 2 3" xfId="27382"/>
    <cellStyle name="Pourcentage 4 5 3 2 4" xfId="27383"/>
    <cellStyle name="Pourcentage 4 5 3 2 5" xfId="27384"/>
    <cellStyle name="Pourcentage 4 5 3 2 6" xfId="34296"/>
    <cellStyle name="Pourcentage 4 5 3 3" xfId="2055"/>
    <cellStyle name="Pourcentage 4 5 3 3 2" xfId="6846"/>
    <cellStyle name="Pourcentage 4 5 3 3 2 2" xfId="27385"/>
    <cellStyle name="Pourcentage 4 5 3 3 2 3" xfId="27386"/>
    <cellStyle name="Pourcentage 4 5 3 3 3" xfId="27387"/>
    <cellStyle name="Pourcentage 4 5 3 3 4" xfId="27388"/>
    <cellStyle name="Pourcentage 4 5 3 3 5" xfId="27389"/>
    <cellStyle name="Pourcentage 4 5 3 4" xfId="6847"/>
    <cellStyle name="Pourcentage 4 5 3 4 2" xfId="27390"/>
    <cellStyle name="Pourcentage 4 5 3 4 3" xfId="27391"/>
    <cellStyle name="Pourcentage 4 5 3 5" xfId="27392"/>
    <cellStyle name="Pourcentage 4 5 3 6" xfId="27393"/>
    <cellStyle name="Pourcentage 4 5 3 7" xfId="27394"/>
    <cellStyle name="Pourcentage 4 5 3 8" xfId="33442"/>
    <cellStyle name="Pourcentage 4 5 4" xfId="2694"/>
    <cellStyle name="Pourcentage 4 5 4 2" xfId="6848"/>
    <cellStyle name="Pourcentage 4 5 4 2 2" xfId="27395"/>
    <cellStyle name="Pourcentage 4 5 4 2 3" xfId="27396"/>
    <cellStyle name="Pourcentage 4 5 4 2 4" xfId="27397"/>
    <cellStyle name="Pourcentage 4 5 4 3" xfId="27398"/>
    <cellStyle name="Pourcentage 4 5 4 4" xfId="27399"/>
    <cellStyle name="Pourcentage 4 5 4 5" xfId="27400"/>
    <cellStyle name="Pourcentage 4 5 4 6" xfId="34293"/>
    <cellStyle name="Pourcentage 4 5 5" xfId="1549"/>
    <cellStyle name="Pourcentage 4 5 5 2" xfId="6849"/>
    <cellStyle name="Pourcentage 4 5 5 2 2" xfId="27401"/>
    <cellStyle name="Pourcentage 4 5 5 2 3" xfId="27402"/>
    <cellStyle name="Pourcentage 4 5 5 3" xfId="27403"/>
    <cellStyle name="Pourcentage 4 5 5 4" xfId="27404"/>
    <cellStyle name="Pourcentage 4 5 5 5" xfId="27405"/>
    <cellStyle name="Pourcentage 4 5 6" xfId="6850"/>
    <cellStyle name="Pourcentage 4 5 6 2" xfId="27406"/>
    <cellStyle name="Pourcentage 4 5 6 3" xfId="27407"/>
    <cellStyle name="Pourcentage 4 5 7" xfId="27408"/>
    <cellStyle name="Pourcentage 4 5 8" xfId="27409"/>
    <cellStyle name="Pourcentage 4 5 9" xfId="27410"/>
    <cellStyle name="Pourcentage 4 6" xfId="600"/>
    <cellStyle name="Pourcentage 4 6 2" xfId="1259"/>
    <cellStyle name="Pourcentage 4 6 2 2" xfId="3294"/>
    <cellStyle name="Pourcentage 4 6 2 2 2" xfId="6851"/>
    <cellStyle name="Pourcentage 4 6 2 2 2 2" xfId="27411"/>
    <cellStyle name="Pourcentage 4 6 2 2 2 3" xfId="27412"/>
    <cellStyle name="Pourcentage 4 6 2 2 3" xfId="27413"/>
    <cellStyle name="Pourcentage 4 6 2 2 4" xfId="27414"/>
    <cellStyle name="Pourcentage 4 6 2 2 5" xfId="27415"/>
    <cellStyle name="Pourcentage 4 6 2 2 6" xfId="34298"/>
    <cellStyle name="Pourcentage 4 6 2 3" xfId="2098"/>
    <cellStyle name="Pourcentage 4 6 2 3 2" xfId="6852"/>
    <cellStyle name="Pourcentage 4 6 2 3 2 2" xfId="27416"/>
    <cellStyle name="Pourcentage 4 6 2 3 2 3" xfId="27417"/>
    <cellStyle name="Pourcentage 4 6 2 3 3" xfId="27418"/>
    <cellStyle name="Pourcentage 4 6 2 3 4" xfId="27419"/>
    <cellStyle name="Pourcentage 4 6 2 3 5" xfId="27420"/>
    <cellStyle name="Pourcentage 4 6 2 4" xfId="6853"/>
    <cellStyle name="Pourcentage 4 6 2 4 2" xfId="27421"/>
    <cellStyle name="Pourcentage 4 6 2 4 3" xfId="27422"/>
    <cellStyle name="Pourcentage 4 6 2 5" xfId="27423"/>
    <cellStyle name="Pourcentage 4 6 2 6" xfId="27424"/>
    <cellStyle name="Pourcentage 4 6 2 7" xfId="27425"/>
    <cellStyle name="Pourcentage 4 6 2 8" xfId="33444"/>
    <cellStyle name="Pourcentage 4 6 3" xfId="2747"/>
    <cellStyle name="Pourcentage 4 6 3 2" xfId="6854"/>
    <cellStyle name="Pourcentage 4 6 3 2 2" xfId="27426"/>
    <cellStyle name="Pourcentage 4 6 3 2 3" xfId="27427"/>
    <cellStyle name="Pourcentage 4 6 3 2 4" xfId="27428"/>
    <cellStyle name="Pourcentage 4 6 3 3" xfId="27429"/>
    <cellStyle name="Pourcentage 4 6 3 4" xfId="27430"/>
    <cellStyle name="Pourcentage 4 6 3 5" xfId="27431"/>
    <cellStyle name="Pourcentage 4 6 3 6" xfId="34297"/>
    <cellStyle name="Pourcentage 4 6 4" xfId="1602"/>
    <cellStyle name="Pourcentage 4 6 4 2" xfId="6855"/>
    <cellStyle name="Pourcentage 4 6 4 2 2" xfId="27432"/>
    <cellStyle name="Pourcentage 4 6 4 2 3" xfId="27433"/>
    <cellStyle name="Pourcentage 4 6 4 3" xfId="27434"/>
    <cellStyle name="Pourcentage 4 6 4 4" xfId="27435"/>
    <cellStyle name="Pourcentage 4 6 4 5" xfId="27436"/>
    <cellStyle name="Pourcentage 4 6 5" xfId="6856"/>
    <cellStyle name="Pourcentage 4 6 5 2" xfId="27437"/>
    <cellStyle name="Pourcentage 4 6 5 3" xfId="27438"/>
    <cellStyle name="Pourcentage 4 6 6" xfId="27439"/>
    <cellStyle name="Pourcentage 4 6 7" xfId="27440"/>
    <cellStyle name="Pourcentage 4 6 8" xfId="27441"/>
    <cellStyle name="Pourcentage 4 6 9" xfId="32919"/>
    <cellStyle name="Pourcentage 4 7" xfId="601"/>
    <cellStyle name="Pourcentage 4 7 2" xfId="1260"/>
    <cellStyle name="Pourcentage 4 7 2 2" xfId="3528"/>
    <cellStyle name="Pourcentage 4 7 2 2 2" xfId="6857"/>
    <cellStyle name="Pourcentage 4 7 2 2 2 2" xfId="27442"/>
    <cellStyle name="Pourcentage 4 7 2 2 2 3" xfId="27443"/>
    <cellStyle name="Pourcentage 4 7 2 2 3" xfId="27444"/>
    <cellStyle name="Pourcentage 4 7 2 2 4" xfId="27445"/>
    <cellStyle name="Pourcentage 4 7 2 2 5" xfId="27446"/>
    <cellStyle name="Pourcentage 4 7 2 2 6" xfId="34300"/>
    <cellStyle name="Pourcentage 4 7 2 3" xfId="2284"/>
    <cellStyle name="Pourcentage 4 7 2 3 2" xfId="6858"/>
    <cellStyle name="Pourcentage 4 7 2 3 2 2" xfId="27447"/>
    <cellStyle name="Pourcentage 4 7 2 3 2 3" xfId="27448"/>
    <cellStyle name="Pourcentage 4 7 2 3 3" xfId="27449"/>
    <cellStyle name="Pourcentage 4 7 2 3 4" xfId="27450"/>
    <cellStyle name="Pourcentage 4 7 2 3 5" xfId="27451"/>
    <cellStyle name="Pourcentage 4 7 2 4" xfId="6859"/>
    <cellStyle name="Pourcentage 4 7 2 4 2" xfId="27452"/>
    <cellStyle name="Pourcentage 4 7 2 4 3" xfId="27453"/>
    <cellStyle name="Pourcentage 4 7 2 5" xfId="27454"/>
    <cellStyle name="Pourcentage 4 7 2 6" xfId="27455"/>
    <cellStyle name="Pourcentage 4 7 2 7" xfId="27456"/>
    <cellStyle name="Pourcentage 4 7 2 8" xfId="33445"/>
    <cellStyle name="Pourcentage 4 7 3" xfId="2980"/>
    <cellStyle name="Pourcentage 4 7 3 2" xfId="6860"/>
    <cellStyle name="Pourcentage 4 7 3 2 2" xfId="27457"/>
    <cellStyle name="Pourcentage 4 7 3 2 3" xfId="27458"/>
    <cellStyle name="Pourcentage 4 7 3 2 4" xfId="27459"/>
    <cellStyle name="Pourcentage 4 7 3 3" xfId="27460"/>
    <cellStyle name="Pourcentage 4 7 3 4" xfId="27461"/>
    <cellStyle name="Pourcentage 4 7 3 5" xfId="27462"/>
    <cellStyle name="Pourcentage 4 7 3 6" xfId="34299"/>
    <cellStyle name="Pourcentage 4 7 4" xfId="1836"/>
    <cellStyle name="Pourcentage 4 7 4 2" xfId="6861"/>
    <cellStyle name="Pourcentage 4 7 4 2 2" xfId="27463"/>
    <cellStyle name="Pourcentage 4 7 4 2 3" xfId="27464"/>
    <cellStyle name="Pourcentage 4 7 4 3" xfId="27465"/>
    <cellStyle name="Pourcentage 4 7 4 4" xfId="27466"/>
    <cellStyle name="Pourcentage 4 7 4 5" xfId="27467"/>
    <cellStyle name="Pourcentage 4 7 5" xfId="6862"/>
    <cellStyle name="Pourcentage 4 7 5 2" xfId="27468"/>
    <cellStyle name="Pourcentage 4 7 5 3" xfId="27469"/>
    <cellStyle name="Pourcentage 4 7 6" xfId="27470"/>
    <cellStyle name="Pourcentage 4 7 7" xfId="27471"/>
    <cellStyle name="Pourcentage 4 7 8" xfId="27472"/>
    <cellStyle name="Pourcentage 4 7 9" xfId="32685"/>
    <cellStyle name="Pourcentage 4 8" xfId="1261"/>
    <cellStyle name="Pourcentage 4 8 2" xfId="3035"/>
    <cellStyle name="Pourcentage 4 8 2 2" xfId="6863"/>
    <cellStyle name="Pourcentage 4 8 2 2 2" xfId="27473"/>
    <cellStyle name="Pourcentage 4 8 2 2 3" xfId="27474"/>
    <cellStyle name="Pourcentage 4 8 2 3" xfId="27475"/>
    <cellStyle name="Pourcentage 4 8 2 4" xfId="27476"/>
    <cellStyle name="Pourcentage 4 8 2 5" xfId="27477"/>
    <cellStyle name="Pourcentage 4 8 2 6" xfId="34301"/>
    <cellStyle name="Pourcentage 4 8 3" xfId="1886"/>
    <cellStyle name="Pourcentage 4 8 3 2" xfId="6864"/>
    <cellStyle name="Pourcentage 4 8 3 2 2" xfId="27478"/>
    <cellStyle name="Pourcentage 4 8 3 2 3" xfId="27479"/>
    <cellStyle name="Pourcentage 4 8 3 3" xfId="27480"/>
    <cellStyle name="Pourcentage 4 8 3 4" xfId="27481"/>
    <cellStyle name="Pourcentage 4 8 3 5" xfId="27482"/>
    <cellStyle name="Pourcentage 4 8 4" xfId="6865"/>
    <cellStyle name="Pourcentage 4 8 4 2" xfId="27483"/>
    <cellStyle name="Pourcentage 4 8 4 3" xfId="27484"/>
    <cellStyle name="Pourcentage 4 8 5" xfId="27485"/>
    <cellStyle name="Pourcentage 4 8 6" xfId="27486"/>
    <cellStyle name="Pourcentage 4 8 7" xfId="27487"/>
    <cellStyle name="Pourcentage 4 8 8" xfId="33420"/>
    <cellStyle name="Pourcentage 4 9" xfId="2488"/>
    <cellStyle name="Pourcentage 4 9 2" xfId="6866"/>
    <cellStyle name="Pourcentage 4 9 2 2" xfId="27488"/>
    <cellStyle name="Pourcentage 4 9 2 3" xfId="27489"/>
    <cellStyle name="Pourcentage 4 9 2 4" xfId="27490"/>
    <cellStyle name="Pourcentage 4 9 3" xfId="27491"/>
    <cellStyle name="Pourcentage 4 9 4" xfId="27492"/>
    <cellStyle name="Pourcentage 4 9 5" xfId="27493"/>
    <cellStyle name="Pourcentage 4 9 6" xfId="34250"/>
    <cellStyle name="Pourcentage 5" xfId="602"/>
    <cellStyle name="Pourcentage 6" xfId="603"/>
    <cellStyle name="Pourcentage 6 10" xfId="27494"/>
    <cellStyle name="Pourcentage 6 11" xfId="27495"/>
    <cellStyle name="Pourcentage 6 12" xfId="32878"/>
    <cellStyle name="Pourcentage 6 2" xfId="604"/>
    <cellStyle name="Pourcentage 6 3" xfId="605"/>
    <cellStyle name="Pourcentage 6 3 2" xfId="1262"/>
    <cellStyle name="Pourcentage 6 3 2 2" xfId="3297"/>
    <cellStyle name="Pourcentage 6 3 2 2 2" xfId="6867"/>
    <cellStyle name="Pourcentage 6 3 2 2 2 2" xfId="27496"/>
    <cellStyle name="Pourcentage 6 3 2 2 2 3" xfId="27497"/>
    <cellStyle name="Pourcentage 6 3 2 2 3" xfId="27498"/>
    <cellStyle name="Pourcentage 6 3 2 2 4" xfId="27499"/>
    <cellStyle name="Pourcentage 6 3 2 2 5" xfId="27500"/>
    <cellStyle name="Pourcentage 6 3 2 3" xfId="2101"/>
    <cellStyle name="Pourcentage 6 3 2 3 2" xfId="6868"/>
    <cellStyle name="Pourcentage 6 3 2 3 2 2" xfId="27501"/>
    <cellStyle name="Pourcentage 6 3 2 3 2 3" xfId="27502"/>
    <cellStyle name="Pourcentage 6 3 2 3 3" xfId="27503"/>
    <cellStyle name="Pourcentage 6 3 2 3 4" xfId="27504"/>
    <cellStyle name="Pourcentage 6 3 2 3 5" xfId="27505"/>
    <cellStyle name="Pourcentage 6 3 2 4" xfId="6869"/>
    <cellStyle name="Pourcentage 6 3 2 4 2" xfId="27506"/>
    <cellStyle name="Pourcentage 6 3 2 4 3" xfId="27507"/>
    <cellStyle name="Pourcentage 6 3 2 5" xfId="27508"/>
    <cellStyle name="Pourcentage 6 3 2 6" xfId="27509"/>
    <cellStyle name="Pourcentage 6 3 2 7" xfId="27510"/>
    <cellStyle name="Pourcentage 6 3 2 8" xfId="34303"/>
    <cellStyle name="Pourcentage 6 3 3" xfId="2750"/>
    <cellStyle name="Pourcentage 6 3 3 2" xfId="6870"/>
    <cellStyle name="Pourcentage 6 3 3 2 2" xfId="27511"/>
    <cellStyle name="Pourcentage 6 3 3 2 3" xfId="27512"/>
    <cellStyle name="Pourcentage 6 3 3 2 4" xfId="27513"/>
    <cellStyle name="Pourcentage 6 3 3 3" xfId="27514"/>
    <cellStyle name="Pourcentage 6 3 3 4" xfId="27515"/>
    <cellStyle name="Pourcentage 6 3 3 5" xfId="27516"/>
    <cellStyle name="Pourcentage 6 3 4" xfId="1605"/>
    <cellStyle name="Pourcentage 6 3 4 2" xfId="6871"/>
    <cellStyle name="Pourcentage 6 3 4 2 2" xfId="27517"/>
    <cellStyle name="Pourcentage 6 3 4 2 3" xfId="27518"/>
    <cellStyle name="Pourcentage 6 3 4 3" xfId="27519"/>
    <cellStyle name="Pourcentage 6 3 4 4" xfId="27520"/>
    <cellStyle name="Pourcentage 6 3 4 5" xfId="27521"/>
    <cellStyle name="Pourcentage 6 3 5" xfId="6872"/>
    <cellStyle name="Pourcentage 6 3 5 2" xfId="27522"/>
    <cellStyle name="Pourcentage 6 3 5 3" xfId="27523"/>
    <cellStyle name="Pourcentage 6 3 6" xfId="27524"/>
    <cellStyle name="Pourcentage 6 3 7" xfId="27525"/>
    <cellStyle name="Pourcentage 6 3 8" xfId="27526"/>
    <cellStyle name="Pourcentage 6 3 9" xfId="33446"/>
    <cellStyle name="Pourcentage 6 4" xfId="606"/>
    <cellStyle name="Pourcentage 6 4 2" xfId="1263"/>
    <cellStyle name="Pourcentage 6 4 2 2" xfId="3299"/>
    <cellStyle name="Pourcentage 6 4 2 2 2" xfId="6873"/>
    <cellStyle name="Pourcentage 6 4 2 2 2 2" xfId="27527"/>
    <cellStyle name="Pourcentage 6 4 2 2 2 3" xfId="27528"/>
    <cellStyle name="Pourcentage 6 4 2 2 3" xfId="27529"/>
    <cellStyle name="Pourcentage 6 4 2 2 4" xfId="27530"/>
    <cellStyle name="Pourcentage 6 4 2 2 5" xfId="27531"/>
    <cellStyle name="Pourcentage 6 4 2 3" xfId="2103"/>
    <cellStyle name="Pourcentage 6 4 2 3 2" xfId="6874"/>
    <cellStyle name="Pourcentage 6 4 2 3 2 2" xfId="27532"/>
    <cellStyle name="Pourcentage 6 4 2 3 2 3" xfId="27533"/>
    <cellStyle name="Pourcentage 6 4 2 3 3" xfId="27534"/>
    <cellStyle name="Pourcentage 6 4 2 3 4" xfId="27535"/>
    <cellStyle name="Pourcentage 6 4 2 3 5" xfId="27536"/>
    <cellStyle name="Pourcentage 6 4 2 4" xfId="6875"/>
    <cellStyle name="Pourcentage 6 4 2 4 2" xfId="27537"/>
    <cellStyle name="Pourcentage 6 4 2 4 3" xfId="27538"/>
    <cellStyle name="Pourcentage 6 4 2 5" xfId="27539"/>
    <cellStyle name="Pourcentage 6 4 2 6" xfId="27540"/>
    <cellStyle name="Pourcentage 6 4 2 7" xfId="27541"/>
    <cellStyle name="Pourcentage 6 4 3" xfId="2752"/>
    <cellStyle name="Pourcentage 6 4 3 2" xfId="6876"/>
    <cellStyle name="Pourcentage 6 4 3 2 2" xfId="27542"/>
    <cellStyle name="Pourcentage 6 4 3 2 3" xfId="27543"/>
    <cellStyle name="Pourcentage 6 4 3 2 4" xfId="27544"/>
    <cellStyle name="Pourcentage 6 4 3 3" xfId="27545"/>
    <cellStyle name="Pourcentage 6 4 3 4" xfId="27546"/>
    <cellStyle name="Pourcentage 6 4 3 5" xfId="27547"/>
    <cellStyle name="Pourcentage 6 4 4" xfId="1607"/>
    <cellStyle name="Pourcentage 6 4 4 2" xfId="6877"/>
    <cellStyle name="Pourcentage 6 4 4 2 2" xfId="27548"/>
    <cellStyle name="Pourcentage 6 4 4 2 3" xfId="27549"/>
    <cellStyle name="Pourcentage 6 4 4 3" xfId="27550"/>
    <cellStyle name="Pourcentage 6 4 4 4" xfId="27551"/>
    <cellStyle name="Pourcentage 6 4 4 5" xfId="27552"/>
    <cellStyle name="Pourcentage 6 4 5" xfId="6878"/>
    <cellStyle name="Pourcentage 6 4 5 2" xfId="27553"/>
    <cellStyle name="Pourcentage 6 4 5 3" xfId="27554"/>
    <cellStyle name="Pourcentage 6 4 6" xfId="27555"/>
    <cellStyle name="Pourcentage 6 4 7" xfId="27556"/>
    <cellStyle name="Pourcentage 6 4 8" xfId="27557"/>
    <cellStyle name="Pourcentage 6 4 9" xfId="34302"/>
    <cellStyle name="Pourcentage 6 5" xfId="1264"/>
    <cellStyle name="Pourcentage 6 5 2" xfId="3253"/>
    <cellStyle name="Pourcentage 6 5 2 2" xfId="6879"/>
    <cellStyle name="Pourcentage 6 5 2 2 2" xfId="27558"/>
    <cellStyle name="Pourcentage 6 5 2 2 3" xfId="27559"/>
    <cellStyle name="Pourcentage 6 5 2 3" xfId="27560"/>
    <cellStyle name="Pourcentage 6 5 2 4" xfId="27561"/>
    <cellStyle name="Pourcentage 6 5 2 5" xfId="27562"/>
    <cellStyle name="Pourcentage 6 5 3" xfId="2057"/>
    <cellStyle name="Pourcentage 6 5 3 2" xfId="6880"/>
    <cellStyle name="Pourcentage 6 5 3 2 2" xfId="27563"/>
    <cellStyle name="Pourcentage 6 5 3 2 3" xfId="27564"/>
    <cellStyle name="Pourcentage 6 5 3 3" xfId="27565"/>
    <cellStyle name="Pourcentage 6 5 3 4" xfId="27566"/>
    <cellStyle name="Pourcentage 6 5 3 5" xfId="27567"/>
    <cellStyle name="Pourcentage 6 5 4" xfId="6881"/>
    <cellStyle name="Pourcentage 6 5 4 2" xfId="27568"/>
    <cellStyle name="Pourcentage 6 5 4 3" xfId="27569"/>
    <cellStyle name="Pourcentage 6 5 5" xfId="27570"/>
    <cellStyle name="Pourcentage 6 5 6" xfId="27571"/>
    <cellStyle name="Pourcentage 6 5 7" xfId="27572"/>
    <cellStyle name="Pourcentage 6 6" xfId="2706"/>
    <cellStyle name="Pourcentage 6 6 2" xfId="6882"/>
    <cellStyle name="Pourcentage 6 6 2 2" xfId="27573"/>
    <cellStyle name="Pourcentage 6 6 2 3" xfId="27574"/>
    <cellStyle name="Pourcentage 6 6 2 4" xfId="27575"/>
    <cellStyle name="Pourcentage 6 6 3" xfId="27576"/>
    <cellStyle name="Pourcentage 6 6 4" xfId="27577"/>
    <cellStyle name="Pourcentage 6 6 5" xfId="27578"/>
    <cellStyle name="Pourcentage 6 7" xfId="1561"/>
    <cellStyle name="Pourcentage 6 7 2" xfId="6883"/>
    <cellStyle name="Pourcentage 6 7 2 2" xfId="27579"/>
    <cellStyle name="Pourcentage 6 7 2 3" xfId="27580"/>
    <cellStyle name="Pourcentage 6 7 3" xfId="27581"/>
    <cellStyle name="Pourcentage 6 7 4" xfId="27582"/>
    <cellStyle name="Pourcentage 6 7 5" xfId="27583"/>
    <cellStyle name="Pourcentage 6 8" xfId="6884"/>
    <cellStyle name="Pourcentage 6 8 2" xfId="27584"/>
    <cellStyle name="Pourcentage 6 8 3" xfId="27585"/>
    <cellStyle name="Pourcentage 6 9" xfId="27586"/>
    <cellStyle name="Pourcentage 7" xfId="607"/>
    <cellStyle name="Pourcentage 7 2" xfId="701"/>
    <cellStyle name="Pourcentage 8" xfId="6885"/>
    <cellStyle name="Satisfaisant 2" xfId="608"/>
    <cellStyle name="Satisfaisant 2 2" xfId="609"/>
    <cellStyle name="Satisfaisant 3" xfId="34465"/>
    <cellStyle name="Satisfaisant 4" xfId="34466"/>
    <cellStyle name="Sortie 2" xfId="610"/>
    <cellStyle name="Sortie 2 10" xfId="27587"/>
    <cellStyle name="Sortie 2 11" xfId="27588"/>
    <cellStyle name="Sortie 2 12" xfId="27589"/>
    <cellStyle name="Sortie 2 13" xfId="27590"/>
    <cellStyle name="Sortie 2 14" xfId="27591"/>
    <cellStyle name="Sortie 2 15" xfId="27592"/>
    <cellStyle name="Sortie 2 16" xfId="34467"/>
    <cellStyle name="Sortie 2 17" xfId="34502"/>
    <cellStyle name="Sortie 2 18" xfId="34835"/>
    <cellStyle name="Sortie 2 2" xfId="611"/>
    <cellStyle name="Sortie 2 2 10" xfId="27593"/>
    <cellStyle name="Sortie 2 2 11" xfId="27594"/>
    <cellStyle name="Sortie 2 2 12" xfId="27595"/>
    <cellStyle name="Sortie 2 2 13" xfId="27596"/>
    <cellStyle name="Sortie 2 2 14" xfId="32654"/>
    <cellStyle name="Sortie 2 2 15" xfId="34532"/>
    <cellStyle name="Sortie 2 2 16" xfId="34836"/>
    <cellStyle name="Sortie 2 2 2" xfId="612"/>
    <cellStyle name="Sortie 2 2 2 10" xfId="27597"/>
    <cellStyle name="Sortie 2 2 2 11" xfId="27598"/>
    <cellStyle name="Sortie 2 2 2 12" xfId="27599"/>
    <cellStyle name="Sortie 2 2 2 13" xfId="32655"/>
    <cellStyle name="Sortie 2 2 2 14" xfId="34533"/>
    <cellStyle name="Sortie 2 2 2 15" xfId="34837"/>
    <cellStyle name="Sortie 2 2 2 2" xfId="613"/>
    <cellStyle name="Sortie 2 2 2 2 10" xfId="27600"/>
    <cellStyle name="Sortie 2 2 2 2 11" xfId="27601"/>
    <cellStyle name="Sortie 2 2 2 2 12" xfId="27602"/>
    <cellStyle name="Sortie 2 2 2 2 13" xfId="27603"/>
    <cellStyle name="Sortie 2 2 2 2 14" xfId="32656"/>
    <cellStyle name="Sortie 2 2 2 2 15" xfId="34534"/>
    <cellStyle name="Sortie 2 2 2 2 16" xfId="34838"/>
    <cellStyle name="Sortie 2 2 2 2 2" xfId="614"/>
    <cellStyle name="Sortie 2 2 2 2 2 10" xfId="27604"/>
    <cellStyle name="Sortie 2 2 2 2 2 11" xfId="27605"/>
    <cellStyle name="Sortie 2 2 2 2 2 12" xfId="27606"/>
    <cellStyle name="Sortie 2 2 2 2 2 13" xfId="27607"/>
    <cellStyle name="Sortie 2 2 2 2 2 14" xfId="32867"/>
    <cellStyle name="Sortie 2 2 2 2 2 15" xfId="34572"/>
    <cellStyle name="Sortie 2 2 2 2 2 16" xfId="34839"/>
    <cellStyle name="Sortie 2 2 2 2 2 2" xfId="1265"/>
    <cellStyle name="Sortie 2 2 2 2 2 2 10" xfId="27608"/>
    <cellStyle name="Sortie 2 2 2 2 2 2 11" xfId="33447"/>
    <cellStyle name="Sortie 2 2 2 2 2 2 12" xfId="34697"/>
    <cellStyle name="Sortie 2 2 2 2 2 2 2" xfId="3529"/>
    <cellStyle name="Sortie 2 2 2 2 2 2 2 2" xfId="6886"/>
    <cellStyle name="Sortie 2 2 2 2 2 2 2 2 2" xfId="27609"/>
    <cellStyle name="Sortie 2 2 2 2 2 2 2 2 3" xfId="27610"/>
    <cellStyle name="Sortie 2 2 2 2 2 2 2 2 4" xfId="27611"/>
    <cellStyle name="Sortie 2 2 2 2 2 2 2 2 5" xfId="27612"/>
    <cellStyle name="Sortie 2 2 2 2 2 2 2 2 6" xfId="27613"/>
    <cellStyle name="Sortie 2 2 2 2 2 2 2 2 7" xfId="27614"/>
    <cellStyle name="Sortie 2 2 2 2 2 2 2 3" xfId="27615"/>
    <cellStyle name="Sortie 2 2 2 2 2 2 2 4" xfId="27616"/>
    <cellStyle name="Sortie 2 2 2 2 2 2 2 5" xfId="27617"/>
    <cellStyle name="Sortie 2 2 2 2 2 2 2 6" xfId="27618"/>
    <cellStyle name="Sortie 2 2 2 2 2 2 3" xfId="2412"/>
    <cellStyle name="Sortie 2 2 2 2 2 2 3 2" xfId="6887"/>
    <cellStyle name="Sortie 2 2 2 2 2 2 3 2 2" xfId="27619"/>
    <cellStyle name="Sortie 2 2 2 2 2 2 3 2 3" xfId="27620"/>
    <cellStyle name="Sortie 2 2 2 2 2 2 3 2 4" xfId="27621"/>
    <cellStyle name="Sortie 2 2 2 2 2 2 3 2 5" xfId="27622"/>
    <cellStyle name="Sortie 2 2 2 2 2 2 3 2 6" xfId="27623"/>
    <cellStyle name="Sortie 2 2 2 2 2 2 3 2 7" xfId="27624"/>
    <cellStyle name="Sortie 2 2 2 2 2 2 3 3" xfId="27625"/>
    <cellStyle name="Sortie 2 2 2 2 2 2 3 4" xfId="27626"/>
    <cellStyle name="Sortie 2 2 2 2 2 2 3 5" xfId="27627"/>
    <cellStyle name="Sortie 2 2 2 2 2 2 3 6" xfId="27628"/>
    <cellStyle name="Sortie 2 2 2 2 2 2 4" xfId="6888"/>
    <cellStyle name="Sortie 2 2 2 2 2 2 4 2" xfId="27629"/>
    <cellStyle name="Sortie 2 2 2 2 2 2 4 3" xfId="27630"/>
    <cellStyle name="Sortie 2 2 2 2 2 2 4 4" xfId="27631"/>
    <cellStyle name="Sortie 2 2 2 2 2 2 4 5" xfId="27632"/>
    <cellStyle name="Sortie 2 2 2 2 2 2 4 6" xfId="27633"/>
    <cellStyle name="Sortie 2 2 2 2 2 2 4 7" xfId="27634"/>
    <cellStyle name="Sortie 2 2 2 2 2 2 5" xfId="6889"/>
    <cellStyle name="Sortie 2 2 2 2 2 2 5 2" xfId="27635"/>
    <cellStyle name="Sortie 2 2 2 2 2 2 5 3" xfId="27636"/>
    <cellStyle name="Sortie 2 2 2 2 2 2 5 4" xfId="27637"/>
    <cellStyle name="Sortie 2 2 2 2 2 2 5 5" xfId="27638"/>
    <cellStyle name="Sortie 2 2 2 2 2 2 5 6" xfId="27639"/>
    <cellStyle name="Sortie 2 2 2 2 2 2 5 7" xfId="27640"/>
    <cellStyle name="Sortie 2 2 2 2 2 2 6" xfId="27641"/>
    <cellStyle name="Sortie 2 2 2 2 2 2 7" xfId="27642"/>
    <cellStyle name="Sortie 2 2 2 2 2 2 8" xfId="27643"/>
    <cellStyle name="Sortie 2 2 2 2 2 2 9" xfId="27644"/>
    <cellStyle name="Sortie 2 2 2 2 2 3" xfId="3617"/>
    <cellStyle name="Sortie 2 2 2 2 2 3 2" xfId="6890"/>
    <cellStyle name="Sortie 2 2 2 2 2 3 2 2" xfId="27645"/>
    <cellStyle name="Sortie 2 2 2 2 2 3 2 3" xfId="27646"/>
    <cellStyle name="Sortie 2 2 2 2 2 3 2 4" xfId="27647"/>
    <cellStyle name="Sortie 2 2 2 2 2 3 2 5" xfId="27648"/>
    <cellStyle name="Sortie 2 2 2 2 2 3 2 6" xfId="27649"/>
    <cellStyle name="Sortie 2 2 2 2 2 3 2 7" xfId="27650"/>
    <cellStyle name="Sortie 2 2 2 2 2 3 3" xfId="27651"/>
    <cellStyle name="Sortie 2 2 2 2 2 3 4" xfId="27652"/>
    <cellStyle name="Sortie 2 2 2 2 2 3 5" xfId="27653"/>
    <cellStyle name="Sortie 2 2 2 2 2 3 6" xfId="27654"/>
    <cellStyle name="Sortie 2 2 2 2 2 3 7" xfId="27655"/>
    <cellStyle name="Sortie 2 2 2 2 2 4" xfId="2981"/>
    <cellStyle name="Sortie 2 2 2 2 2 4 2" xfId="6891"/>
    <cellStyle name="Sortie 2 2 2 2 2 4 2 2" xfId="27656"/>
    <cellStyle name="Sortie 2 2 2 2 2 4 2 3" xfId="27657"/>
    <cellStyle name="Sortie 2 2 2 2 2 4 2 4" xfId="27658"/>
    <cellStyle name="Sortie 2 2 2 2 2 4 2 5" xfId="27659"/>
    <cellStyle name="Sortie 2 2 2 2 2 4 2 6" xfId="27660"/>
    <cellStyle name="Sortie 2 2 2 2 2 4 2 7" xfId="27661"/>
    <cellStyle name="Sortie 2 2 2 2 2 4 3" xfId="27662"/>
    <cellStyle name="Sortie 2 2 2 2 2 4 4" xfId="27663"/>
    <cellStyle name="Sortie 2 2 2 2 2 4 5" xfId="27664"/>
    <cellStyle name="Sortie 2 2 2 2 2 4 6" xfId="27665"/>
    <cellStyle name="Sortie 2 2 2 2 2 5" xfId="1837"/>
    <cellStyle name="Sortie 2 2 2 2 2 5 2" xfId="6892"/>
    <cellStyle name="Sortie 2 2 2 2 2 5 2 2" xfId="27666"/>
    <cellStyle name="Sortie 2 2 2 2 2 5 2 3" xfId="27667"/>
    <cellStyle name="Sortie 2 2 2 2 2 5 2 4" xfId="27668"/>
    <cellStyle name="Sortie 2 2 2 2 2 5 2 5" xfId="27669"/>
    <cellStyle name="Sortie 2 2 2 2 2 5 2 6" xfId="27670"/>
    <cellStyle name="Sortie 2 2 2 2 2 5 2 7" xfId="27671"/>
    <cellStyle name="Sortie 2 2 2 2 2 5 3" xfId="27672"/>
    <cellStyle name="Sortie 2 2 2 2 2 5 4" xfId="27673"/>
    <cellStyle name="Sortie 2 2 2 2 2 5 5" xfId="27674"/>
    <cellStyle name="Sortie 2 2 2 2 2 5 6" xfId="27675"/>
    <cellStyle name="Sortie 2 2 2 2 2 6" xfId="6893"/>
    <cellStyle name="Sortie 2 2 2 2 2 6 2" xfId="27676"/>
    <cellStyle name="Sortie 2 2 2 2 2 6 3" xfId="27677"/>
    <cellStyle name="Sortie 2 2 2 2 2 6 4" xfId="27678"/>
    <cellStyle name="Sortie 2 2 2 2 2 6 5" xfId="27679"/>
    <cellStyle name="Sortie 2 2 2 2 2 6 6" xfId="27680"/>
    <cellStyle name="Sortie 2 2 2 2 2 6 7" xfId="27681"/>
    <cellStyle name="Sortie 2 2 2 2 2 7" xfId="6894"/>
    <cellStyle name="Sortie 2 2 2 2 2 7 2" xfId="27682"/>
    <cellStyle name="Sortie 2 2 2 2 2 7 3" xfId="27683"/>
    <cellStyle name="Sortie 2 2 2 2 2 7 4" xfId="27684"/>
    <cellStyle name="Sortie 2 2 2 2 2 7 5" xfId="27685"/>
    <cellStyle name="Sortie 2 2 2 2 2 7 6" xfId="27686"/>
    <cellStyle name="Sortie 2 2 2 2 2 7 7" xfId="27687"/>
    <cellStyle name="Sortie 2 2 2 2 2 8" xfId="27688"/>
    <cellStyle name="Sortie 2 2 2 2 2 9" xfId="27689"/>
    <cellStyle name="Sortie 2 2 2 2 3" xfId="615"/>
    <cellStyle name="Sortie 2 2 2 2 3 10" xfId="27690"/>
    <cellStyle name="Sortie 2 2 2 2 3 11" xfId="27691"/>
    <cellStyle name="Sortie 2 2 2 2 3 12" xfId="27692"/>
    <cellStyle name="Sortie 2 2 2 2 3 13" xfId="27693"/>
    <cellStyle name="Sortie 2 2 2 2 3 14" xfId="32936"/>
    <cellStyle name="Sortie 2 2 2 2 3 15" xfId="34612"/>
    <cellStyle name="Sortie 2 2 2 2 3 16" xfId="34840"/>
    <cellStyle name="Sortie 2 2 2 2 3 2" xfId="1266"/>
    <cellStyle name="Sortie 2 2 2 2 3 2 10" xfId="27694"/>
    <cellStyle name="Sortie 2 2 2 2 3 2 11" xfId="33448"/>
    <cellStyle name="Sortie 2 2 2 2 3 2 12" xfId="34698"/>
    <cellStyle name="Sortie 2 2 2 2 3 2 2" xfId="3530"/>
    <cellStyle name="Sortie 2 2 2 2 3 2 2 2" xfId="6895"/>
    <cellStyle name="Sortie 2 2 2 2 3 2 2 2 2" xfId="27695"/>
    <cellStyle name="Sortie 2 2 2 2 3 2 2 2 3" xfId="27696"/>
    <cellStyle name="Sortie 2 2 2 2 3 2 2 2 4" xfId="27697"/>
    <cellStyle name="Sortie 2 2 2 2 3 2 2 2 5" xfId="27698"/>
    <cellStyle name="Sortie 2 2 2 2 3 2 2 2 6" xfId="27699"/>
    <cellStyle name="Sortie 2 2 2 2 3 2 2 2 7" xfId="27700"/>
    <cellStyle name="Sortie 2 2 2 2 3 2 2 3" xfId="27701"/>
    <cellStyle name="Sortie 2 2 2 2 3 2 2 4" xfId="27702"/>
    <cellStyle name="Sortie 2 2 2 2 3 2 2 5" xfId="27703"/>
    <cellStyle name="Sortie 2 2 2 2 3 2 2 6" xfId="27704"/>
    <cellStyle name="Sortie 2 2 2 2 3 2 3" xfId="2413"/>
    <cellStyle name="Sortie 2 2 2 2 3 2 3 2" xfId="6896"/>
    <cellStyle name="Sortie 2 2 2 2 3 2 3 2 2" xfId="27705"/>
    <cellStyle name="Sortie 2 2 2 2 3 2 3 2 3" xfId="27706"/>
    <cellStyle name="Sortie 2 2 2 2 3 2 3 2 4" xfId="27707"/>
    <cellStyle name="Sortie 2 2 2 2 3 2 3 2 5" xfId="27708"/>
    <cellStyle name="Sortie 2 2 2 2 3 2 3 2 6" xfId="27709"/>
    <cellStyle name="Sortie 2 2 2 2 3 2 3 2 7" xfId="27710"/>
    <cellStyle name="Sortie 2 2 2 2 3 2 3 3" xfId="27711"/>
    <cellStyle name="Sortie 2 2 2 2 3 2 3 4" xfId="27712"/>
    <cellStyle name="Sortie 2 2 2 2 3 2 3 5" xfId="27713"/>
    <cellStyle name="Sortie 2 2 2 2 3 2 3 6" xfId="27714"/>
    <cellStyle name="Sortie 2 2 2 2 3 2 4" xfId="6897"/>
    <cellStyle name="Sortie 2 2 2 2 3 2 4 2" xfId="27715"/>
    <cellStyle name="Sortie 2 2 2 2 3 2 4 3" xfId="27716"/>
    <cellStyle name="Sortie 2 2 2 2 3 2 4 4" xfId="27717"/>
    <cellStyle name="Sortie 2 2 2 2 3 2 4 5" xfId="27718"/>
    <cellStyle name="Sortie 2 2 2 2 3 2 4 6" xfId="27719"/>
    <cellStyle name="Sortie 2 2 2 2 3 2 4 7" xfId="27720"/>
    <cellStyle name="Sortie 2 2 2 2 3 2 5" xfId="6898"/>
    <cellStyle name="Sortie 2 2 2 2 3 2 5 2" xfId="27721"/>
    <cellStyle name="Sortie 2 2 2 2 3 2 5 3" xfId="27722"/>
    <cellStyle name="Sortie 2 2 2 2 3 2 5 4" xfId="27723"/>
    <cellStyle name="Sortie 2 2 2 2 3 2 5 5" xfId="27724"/>
    <cellStyle name="Sortie 2 2 2 2 3 2 5 6" xfId="27725"/>
    <cellStyle name="Sortie 2 2 2 2 3 2 5 7" xfId="27726"/>
    <cellStyle name="Sortie 2 2 2 2 3 2 6" xfId="27727"/>
    <cellStyle name="Sortie 2 2 2 2 3 2 7" xfId="27728"/>
    <cellStyle name="Sortie 2 2 2 2 3 2 8" xfId="27729"/>
    <cellStyle name="Sortie 2 2 2 2 3 2 9" xfId="27730"/>
    <cellStyle name="Sortie 2 2 2 2 3 3" xfId="3618"/>
    <cellStyle name="Sortie 2 2 2 2 3 3 2" xfId="6899"/>
    <cellStyle name="Sortie 2 2 2 2 3 3 2 2" xfId="27731"/>
    <cellStyle name="Sortie 2 2 2 2 3 3 2 3" xfId="27732"/>
    <cellStyle name="Sortie 2 2 2 2 3 3 2 4" xfId="27733"/>
    <cellStyle name="Sortie 2 2 2 2 3 3 2 5" xfId="27734"/>
    <cellStyle name="Sortie 2 2 2 2 3 3 2 6" xfId="27735"/>
    <cellStyle name="Sortie 2 2 2 2 3 3 2 7" xfId="27736"/>
    <cellStyle name="Sortie 2 2 2 2 3 3 3" xfId="27737"/>
    <cellStyle name="Sortie 2 2 2 2 3 3 4" xfId="27738"/>
    <cellStyle name="Sortie 2 2 2 2 3 3 5" xfId="27739"/>
    <cellStyle name="Sortie 2 2 2 2 3 3 6" xfId="27740"/>
    <cellStyle name="Sortie 2 2 2 2 3 3 7" xfId="27741"/>
    <cellStyle name="Sortie 2 2 2 2 3 4" xfId="2982"/>
    <cellStyle name="Sortie 2 2 2 2 3 4 2" xfId="6900"/>
    <cellStyle name="Sortie 2 2 2 2 3 4 2 2" xfId="27742"/>
    <cellStyle name="Sortie 2 2 2 2 3 4 2 3" xfId="27743"/>
    <cellStyle name="Sortie 2 2 2 2 3 4 2 4" xfId="27744"/>
    <cellStyle name="Sortie 2 2 2 2 3 4 2 5" xfId="27745"/>
    <cellStyle name="Sortie 2 2 2 2 3 4 2 6" xfId="27746"/>
    <cellStyle name="Sortie 2 2 2 2 3 4 2 7" xfId="27747"/>
    <cellStyle name="Sortie 2 2 2 2 3 4 3" xfId="27748"/>
    <cellStyle name="Sortie 2 2 2 2 3 4 4" xfId="27749"/>
    <cellStyle name="Sortie 2 2 2 2 3 4 5" xfId="27750"/>
    <cellStyle name="Sortie 2 2 2 2 3 4 6" xfId="27751"/>
    <cellStyle name="Sortie 2 2 2 2 3 5" xfId="1838"/>
    <cellStyle name="Sortie 2 2 2 2 3 5 2" xfId="6901"/>
    <cellStyle name="Sortie 2 2 2 2 3 5 2 2" xfId="27752"/>
    <cellStyle name="Sortie 2 2 2 2 3 5 2 3" xfId="27753"/>
    <cellStyle name="Sortie 2 2 2 2 3 5 2 4" xfId="27754"/>
    <cellStyle name="Sortie 2 2 2 2 3 5 2 5" xfId="27755"/>
    <cellStyle name="Sortie 2 2 2 2 3 5 2 6" xfId="27756"/>
    <cellStyle name="Sortie 2 2 2 2 3 5 2 7" xfId="27757"/>
    <cellStyle name="Sortie 2 2 2 2 3 5 3" xfId="27758"/>
    <cellStyle name="Sortie 2 2 2 2 3 5 4" xfId="27759"/>
    <cellStyle name="Sortie 2 2 2 2 3 5 5" xfId="27760"/>
    <cellStyle name="Sortie 2 2 2 2 3 5 6" xfId="27761"/>
    <cellStyle name="Sortie 2 2 2 2 3 6" xfId="6902"/>
    <cellStyle name="Sortie 2 2 2 2 3 6 2" xfId="27762"/>
    <cellStyle name="Sortie 2 2 2 2 3 6 3" xfId="27763"/>
    <cellStyle name="Sortie 2 2 2 2 3 6 4" xfId="27764"/>
    <cellStyle name="Sortie 2 2 2 2 3 6 5" xfId="27765"/>
    <cellStyle name="Sortie 2 2 2 2 3 6 6" xfId="27766"/>
    <cellStyle name="Sortie 2 2 2 2 3 6 7" xfId="27767"/>
    <cellStyle name="Sortie 2 2 2 2 3 7" xfId="6903"/>
    <cellStyle name="Sortie 2 2 2 2 3 7 2" xfId="27768"/>
    <cellStyle name="Sortie 2 2 2 2 3 7 3" xfId="27769"/>
    <cellStyle name="Sortie 2 2 2 2 3 7 4" xfId="27770"/>
    <cellStyle name="Sortie 2 2 2 2 3 7 5" xfId="27771"/>
    <cellStyle name="Sortie 2 2 2 2 3 7 6" xfId="27772"/>
    <cellStyle name="Sortie 2 2 2 2 3 7 7" xfId="27773"/>
    <cellStyle name="Sortie 2 2 2 2 3 8" xfId="27774"/>
    <cellStyle name="Sortie 2 2 2 2 3 9" xfId="27775"/>
    <cellStyle name="Sortie 2 2 2 2 4" xfId="616"/>
    <cellStyle name="Sortie 2 2 2 2 4 10" xfId="27776"/>
    <cellStyle name="Sortie 2 2 2 2 4 11" xfId="27777"/>
    <cellStyle name="Sortie 2 2 2 2 4 12" xfId="27778"/>
    <cellStyle name="Sortie 2 2 2 2 4 13" xfId="27779"/>
    <cellStyle name="Sortie 2 2 2 2 4 14" xfId="32956"/>
    <cellStyle name="Sortie 2 2 2 2 4 15" xfId="34632"/>
    <cellStyle name="Sortie 2 2 2 2 4 16" xfId="34841"/>
    <cellStyle name="Sortie 2 2 2 2 4 2" xfId="1267"/>
    <cellStyle name="Sortie 2 2 2 2 4 2 10" xfId="27780"/>
    <cellStyle name="Sortie 2 2 2 2 4 2 11" xfId="33449"/>
    <cellStyle name="Sortie 2 2 2 2 4 2 12" xfId="34699"/>
    <cellStyle name="Sortie 2 2 2 2 4 2 2" xfId="3531"/>
    <cellStyle name="Sortie 2 2 2 2 4 2 2 2" xfId="6904"/>
    <cellStyle name="Sortie 2 2 2 2 4 2 2 2 2" xfId="27781"/>
    <cellStyle name="Sortie 2 2 2 2 4 2 2 2 3" xfId="27782"/>
    <cellStyle name="Sortie 2 2 2 2 4 2 2 2 4" xfId="27783"/>
    <cellStyle name="Sortie 2 2 2 2 4 2 2 2 5" xfId="27784"/>
    <cellStyle name="Sortie 2 2 2 2 4 2 2 2 6" xfId="27785"/>
    <cellStyle name="Sortie 2 2 2 2 4 2 2 2 7" xfId="27786"/>
    <cellStyle name="Sortie 2 2 2 2 4 2 2 3" xfId="27787"/>
    <cellStyle name="Sortie 2 2 2 2 4 2 2 4" xfId="27788"/>
    <cellStyle name="Sortie 2 2 2 2 4 2 2 5" xfId="27789"/>
    <cellStyle name="Sortie 2 2 2 2 4 2 2 6" xfId="27790"/>
    <cellStyle name="Sortie 2 2 2 2 4 2 3" xfId="2414"/>
    <cellStyle name="Sortie 2 2 2 2 4 2 3 2" xfId="6905"/>
    <cellStyle name="Sortie 2 2 2 2 4 2 3 2 2" xfId="27791"/>
    <cellStyle name="Sortie 2 2 2 2 4 2 3 2 3" xfId="27792"/>
    <cellStyle name="Sortie 2 2 2 2 4 2 3 2 4" xfId="27793"/>
    <cellStyle name="Sortie 2 2 2 2 4 2 3 2 5" xfId="27794"/>
    <cellStyle name="Sortie 2 2 2 2 4 2 3 2 6" xfId="27795"/>
    <cellStyle name="Sortie 2 2 2 2 4 2 3 2 7" xfId="27796"/>
    <cellStyle name="Sortie 2 2 2 2 4 2 3 3" xfId="27797"/>
    <cellStyle name="Sortie 2 2 2 2 4 2 3 4" xfId="27798"/>
    <cellStyle name="Sortie 2 2 2 2 4 2 3 5" xfId="27799"/>
    <cellStyle name="Sortie 2 2 2 2 4 2 3 6" xfId="27800"/>
    <cellStyle name="Sortie 2 2 2 2 4 2 4" xfId="6906"/>
    <cellStyle name="Sortie 2 2 2 2 4 2 4 2" xfId="27801"/>
    <cellStyle name="Sortie 2 2 2 2 4 2 4 3" xfId="27802"/>
    <cellStyle name="Sortie 2 2 2 2 4 2 4 4" xfId="27803"/>
    <cellStyle name="Sortie 2 2 2 2 4 2 4 5" xfId="27804"/>
    <cellStyle name="Sortie 2 2 2 2 4 2 4 6" xfId="27805"/>
    <cellStyle name="Sortie 2 2 2 2 4 2 4 7" xfId="27806"/>
    <cellStyle name="Sortie 2 2 2 2 4 2 5" xfId="6907"/>
    <cellStyle name="Sortie 2 2 2 2 4 2 5 2" xfId="27807"/>
    <cellStyle name="Sortie 2 2 2 2 4 2 5 3" xfId="27808"/>
    <cellStyle name="Sortie 2 2 2 2 4 2 5 4" xfId="27809"/>
    <cellStyle name="Sortie 2 2 2 2 4 2 5 5" xfId="27810"/>
    <cellStyle name="Sortie 2 2 2 2 4 2 5 6" xfId="27811"/>
    <cellStyle name="Sortie 2 2 2 2 4 2 5 7" xfId="27812"/>
    <cellStyle name="Sortie 2 2 2 2 4 2 6" xfId="27813"/>
    <cellStyle name="Sortie 2 2 2 2 4 2 7" xfId="27814"/>
    <cellStyle name="Sortie 2 2 2 2 4 2 8" xfId="27815"/>
    <cellStyle name="Sortie 2 2 2 2 4 2 9" xfId="27816"/>
    <cellStyle name="Sortie 2 2 2 2 4 3" xfId="3619"/>
    <cellStyle name="Sortie 2 2 2 2 4 3 2" xfId="6908"/>
    <cellStyle name="Sortie 2 2 2 2 4 3 2 2" xfId="27817"/>
    <cellStyle name="Sortie 2 2 2 2 4 3 2 3" xfId="27818"/>
    <cellStyle name="Sortie 2 2 2 2 4 3 2 4" xfId="27819"/>
    <cellStyle name="Sortie 2 2 2 2 4 3 2 5" xfId="27820"/>
    <cellStyle name="Sortie 2 2 2 2 4 3 2 6" xfId="27821"/>
    <cellStyle name="Sortie 2 2 2 2 4 3 2 7" xfId="27822"/>
    <cellStyle name="Sortie 2 2 2 2 4 3 3" xfId="27823"/>
    <cellStyle name="Sortie 2 2 2 2 4 3 4" xfId="27824"/>
    <cellStyle name="Sortie 2 2 2 2 4 3 5" xfId="27825"/>
    <cellStyle name="Sortie 2 2 2 2 4 3 6" xfId="27826"/>
    <cellStyle name="Sortie 2 2 2 2 4 3 7" xfId="27827"/>
    <cellStyle name="Sortie 2 2 2 2 4 4" xfId="2983"/>
    <cellStyle name="Sortie 2 2 2 2 4 4 2" xfId="6909"/>
    <cellStyle name="Sortie 2 2 2 2 4 4 2 2" xfId="27828"/>
    <cellStyle name="Sortie 2 2 2 2 4 4 2 3" xfId="27829"/>
    <cellStyle name="Sortie 2 2 2 2 4 4 2 4" xfId="27830"/>
    <cellStyle name="Sortie 2 2 2 2 4 4 2 5" xfId="27831"/>
    <cellStyle name="Sortie 2 2 2 2 4 4 2 6" xfId="27832"/>
    <cellStyle name="Sortie 2 2 2 2 4 4 2 7" xfId="27833"/>
    <cellStyle name="Sortie 2 2 2 2 4 4 3" xfId="27834"/>
    <cellStyle name="Sortie 2 2 2 2 4 4 4" xfId="27835"/>
    <cellStyle name="Sortie 2 2 2 2 4 4 5" xfId="27836"/>
    <cellStyle name="Sortie 2 2 2 2 4 4 6" xfId="27837"/>
    <cellStyle name="Sortie 2 2 2 2 4 5" xfId="1839"/>
    <cellStyle name="Sortie 2 2 2 2 4 5 2" xfId="6910"/>
    <cellStyle name="Sortie 2 2 2 2 4 5 2 2" xfId="27838"/>
    <cellStyle name="Sortie 2 2 2 2 4 5 2 3" xfId="27839"/>
    <cellStyle name="Sortie 2 2 2 2 4 5 2 4" xfId="27840"/>
    <cellStyle name="Sortie 2 2 2 2 4 5 2 5" xfId="27841"/>
    <cellStyle name="Sortie 2 2 2 2 4 5 2 6" xfId="27842"/>
    <cellStyle name="Sortie 2 2 2 2 4 5 2 7" xfId="27843"/>
    <cellStyle name="Sortie 2 2 2 2 4 5 3" xfId="27844"/>
    <cellStyle name="Sortie 2 2 2 2 4 5 4" xfId="27845"/>
    <cellStyle name="Sortie 2 2 2 2 4 5 5" xfId="27846"/>
    <cellStyle name="Sortie 2 2 2 2 4 5 6" xfId="27847"/>
    <cellStyle name="Sortie 2 2 2 2 4 6" xfId="6911"/>
    <cellStyle name="Sortie 2 2 2 2 4 6 2" xfId="27848"/>
    <cellStyle name="Sortie 2 2 2 2 4 6 3" xfId="27849"/>
    <cellStyle name="Sortie 2 2 2 2 4 6 4" xfId="27850"/>
    <cellStyle name="Sortie 2 2 2 2 4 6 5" xfId="27851"/>
    <cellStyle name="Sortie 2 2 2 2 4 6 6" xfId="27852"/>
    <cellStyle name="Sortie 2 2 2 2 4 6 7" xfId="27853"/>
    <cellStyle name="Sortie 2 2 2 2 4 7" xfId="6912"/>
    <cellStyle name="Sortie 2 2 2 2 4 7 2" xfId="27854"/>
    <cellStyle name="Sortie 2 2 2 2 4 7 3" xfId="27855"/>
    <cellStyle name="Sortie 2 2 2 2 4 7 4" xfId="27856"/>
    <cellStyle name="Sortie 2 2 2 2 4 7 5" xfId="27857"/>
    <cellStyle name="Sortie 2 2 2 2 4 7 6" xfId="27858"/>
    <cellStyle name="Sortie 2 2 2 2 4 7 7" xfId="27859"/>
    <cellStyle name="Sortie 2 2 2 2 4 8" xfId="27860"/>
    <cellStyle name="Sortie 2 2 2 2 4 9" xfId="27861"/>
    <cellStyle name="Sortie 2 2 2 2 5" xfId="617"/>
    <cellStyle name="Sortie 2 2 2 2 5 10" xfId="27862"/>
    <cellStyle name="Sortie 2 2 2 2 5 11" xfId="27863"/>
    <cellStyle name="Sortie 2 2 2 2 5 12" xfId="27864"/>
    <cellStyle name="Sortie 2 2 2 2 5 13" xfId="27865"/>
    <cellStyle name="Sortie 2 2 2 2 5 14" xfId="32975"/>
    <cellStyle name="Sortie 2 2 2 2 5 15" xfId="34651"/>
    <cellStyle name="Sortie 2 2 2 2 5 16" xfId="34842"/>
    <cellStyle name="Sortie 2 2 2 2 5 2" xfId="1268"/>
    <cellStyle name="Sortie 2 2 2 2 5 2 10" xfId="27866"/>
    <cellStyle name="Sortie 2 2 2 2 5 2 2" xfId="3532"/>
    <cellStyle name="Sortie 2 2 2 2 5 2 2 2" xfId="6913"/>
    <cellStyle name="Sortie 2 2 2 2 5 2 2 2 2" xfId="27867"/>
    <cellStyle name="Sortie 2 2 2 2 5 2 2 2 3" xfId="27868"/>
    <cellStyle name="Sortie 2 2 2 2 5 2 2 2 4" xfId="27869"/>
    <cellStyle name="Sortie 2 2 2 2 5 2 2 2 5" xfId="27870"/>
    <cellStyle name="Sortie 2 2 2 2 5 2 2 2 6" xfId="27871"/>
    <cellStyle name="Sortie 2 2 2 2 5 2 2 2 7" xfId="27872"/>
    <cellStyle name="Sortie 2 2 2 2 5 2 2 3" xfId="27873"/>
    <cellStyle name="Sortie 2 2 2 2 5 2 2 4" xfId="27874"/>
    <cellStyle name="Sortie 2 2 2 2 5 2 2 5" xfId="27875"/>
    <cellStyle name="Sortie 2 2 2 2 5 2 2 6" xfId="27876"/>
    <cellStyle name="Sortie 2 2 2 2 5 2 3" xfId="2415"/>
    <cellStyle name="Sortie 2 2 2 2 5 2 3 2" xfId="6914"/>
    <cellStyle name="Sortie 2 2 2 2 5 2 3 2 2" xfId="27877"/>
    <cellStyle name="Sortie 2 2 2 2 5 2 3 2 3" xfId="27878"/>
    <cellStyle name="Sortie 2 2 2 2 5 2 3 2 4" xfId="27879"/>
    <cellStyle name="Sortie 2 2 2 2 5 2 3 2 5" xfId="27880"/>
    <cellStyle name="Sortie 2 2 2 2 5 2 3 2 6" xfId="27881"/>
    <cellStyle name="Sortie 2 2 2 2 5 2 3 2 7" xfId="27882"/>
    <cellStyle name="Sortie 2 2 2 2 5 2 3 3" xfId="27883"/>
    <cellStyle name="Sortie 2 2 2 2 5 2 3 4" xfId="27884"/>
    <cellStyle name="Sortie 2 2 2 2 5 2 3 5" xfId="27885"/>
    <cellStyle name="Sortie 2 2 2 2 5 2 3 6" xfId="27886"/>
    <cellStyle name="Sortie 2 2 2 2 5 2 4" xfId="6915"/>
    <cellStyle name="Sortie 2 2 2 2 5 2 4 2" xfId="27887"/>
    <cellStyle name="Sortie 2 2 2 2 5 2 4 3" xfId="27888"/>
    <cellStyle name="Sortie 2 2 2 2 5 2 4 4" xfId="27889"/>
    <cellStyle name="Sortie 2 2 2 2 5 2 4 5" xfId="27890"/>
    <cellStyle name="Sortie 2 2 2 2 5 2 4 6" xfId="27891"/>
    <cellStyle name="Sortie 2 2 2 2 5 2 4 7" xfId="27892"/>
    <cellStyle name="Sortie 2 2 2 2 5 2 5" xfId="6916"/>
    <cellStyle name="Sortie 2 2 2 2 5 2 5 2" xfId="27893"/>
    <cellStyle name="Sortie 2 2 2 2 5 2 5 3" xfId="27894"/>
    <cellStyle name="Sortie 2 2 2 2 5 2 5 4" xfId="27895"/>
    <cellStyle name="Sortie 2 2 2 2 5 2 5 5" xfId="27896"/>
    <cellStyle name="Sortie 2 2 2 2 5 2 5 6" xfId="27897"/>
    <cellStyle name="Sortie 2 2 2 2 5 2 5 7" xfId="27898"/>
    <cellStyle name="Sortie 2 2 2 2 5 2 6" xfId="27899"/>
    <cellStyle name="Sortie 2 2 2 2 5 2 7" xfId="27900"/>
    <cellStyle name="Sortie 2 2 2 2 5 2 8" xfId="27901"/>
    <cellStyle name="Sortie 2 2 2 2 5 2 9" xfId="27902"/>
    <cellStyle name="Sortie 2 2 2 2 5 3" xfId="3620"/>
    <cellStyle name="Sortie 2 2 2 2 5 3 2" xfId="6917"/>
    <cellStyle name="Sortie 2 2 2 2 5 3 2 2" xfId="27903"/>
    <cellStyle name="Sortie 2 2 2 2 5 3 2 3" xfId="27904"/>
    <cellStyle name="Sortie 2 2 2 2 5 3 2 4" xfId="27905"/>
    <cellStyle name="Sortie 2 2 2 2 5 3 2 5" xfId="27906"/>
    <cellStyle name="Sortie 2 2 2 2 5 3 2 6" xfId="27907"/>
    <cellStyle name="Sortie 2 2 2 2 5 3 2 7" xfId="27908"/>
    <cellStyle name="Sortie 2 2 2 2 5 3 3" xfId="27909"/>
    <cellStyle name="Sortie 2 2 2 2 5 3 4" xfId="27910"/>
    <cellStyle name="Sortie 2 2 2 2 5 3 5" xfId="27911"/>
    <cellStyle name="Sortie 2 2 2 2 5 3 6" xfId="27912"/>
    <cellStyle name="Sortie 2 2 2 2 5 3 7" xfId="27913"/>
    <cellStyle name="Sortie 2 2 2 2 5 4" xfId="2984"/>
    <cellStyle name="Sortie 2 2 2 2 5 4 2" xfId="6918"/>
    <cellStyle name="Sortie 2 2 2 2 5 4 2 2" xfId="27914"/>
    <cellStyle name="Sortie 2 2 2 2 5 4 2 3" xfId="27915"/>
    <cellStyle name="Sortie 2 2 2 2 5 4 2 4" xfId="27916"/>
    <cellStyle name="Sortie 2 2 2 2 5 4 2 5" xfId="27917"/>
    <cellStyle name="Sortie 2 2 2 2 5 4 2 6" xfId="27918"/>
    <cellStyle name="Sortie 2 2 2 2 5 4 2 7" xfId="27919"/>
    <cellStyle name="Sortie 2 2 2 2 5 4 3" xfId="27920"/>
    <cellStyle name="Sortie 2 2 2 2 5 4 4" xfId="27921"/>
    <cellStyle name="Sortie 2 2 2 2 5 4 5" xfId="27922"/>
    <cellStyle name="Sortie 2 2 2 2 5 4 6" xfId="27923"/>
    <cellStyle name="Sortie 2 2 2 2 5 5" xfId="1840"/>
    <cellStyle name="Sortie 2 2 2 2 5 5 2" xfId="6919"/>
    <cellStyle name="Sortie 2 2 2 2 5 5 2 2" xfId="27924"/>
    <cellStyle name="Sortie 2 2 2 2 5 5 2 3" xfId="27925"/>
    <cellStyle name="Sortie 2 2 2 2 5 5 2 4" xfId="27926"/>
    <cellStyle name="Sortie 2 2 2 2 5 5 2 5" xfId="27927"/>
    <cellStyle name="Sortie 2 2 2 2 5 5 2 6" xfId="27928"/>
    <cellStyle name="Sortie 2 2 2 2 5 5 2 7" xfId="27929"/>
    <cellStyle name="Sortie 2 2 2 2 5 5 3" xfId="27930"/>
    <cellStyle name="Sortie 2 2 2 2 5 5 4" xfId="27931"/>
    <cellStyle name="Sortie 2 2 2 2 5 5 5" xfId="27932"/>
    <cellStyle name="Sortie 2 2 2 2 5 5 6" xfId="27933"/>
    <cellStyle name="Sortie 2 2 2 2 5 6" xfId="6920"/>
    <cellStyle name="Sortie 2 2 2 2 5 6 2" xfId="27934"/>
    <cellStyle name="Sortie 2 2 2 2 5 6 3" xfId="27935"/>
    <cellStyle name="Sortie 2 2 2 2 5 6 4" xfId="27936"/>
    <cellStyle name="Sortie 2 2 2 2 5 6 5" xfId="27937"/>
    <cellStyle name="Sortie 2 2 2 2 5 6 6" xfId="27938"/>
    <cellStyle name="Sortie 2 2 2 2 5 6 7" xfId="27939"/>
    <cellStyle name="Sortie 2 2 2 2 5 7" xfId="6921"/>
    <cellStyle name="Sortie 2 2 2 2 5 7 2" xfId="27940"/>
    <cellStyle name="Sortie 2 2 2 2 5 7 3" xfId="27941"/>
    <cellStyle name="Sortie 2 2 2 2 5 7 4" xfId="27942"/>
    <cellStyle name="Sortie 2 2 2 2 5 7 5" xfId="27943"/>
    <cellStyle name="Sortie 2 2 2 2 5 7 6" xfId="27944"/>
    <cellStyle name="Sortie 2 2 2 2 5 7 7" xfId="27945"/>
    <cellStyle name="Sortie 2 2 2 2 5 8" xfId="27946"/>
    <cellStyle name="Sortie 2 2 2 2 5 9" xfId="27947"/>
    <cellStyle name="Sortie 2 2 2 2 6" xfId="1269"/>
    <cellStyle name="Sortie 2 2 2 2 6 10" xfId="27948"/>
    <cellStyle name="Sortie 2 2 2 2 6 2" xfId="3242"/>
    <cellStyle name="Sortie 2 2 2 2 6 2 2" xfId="6922"/>
    <cellStyle name="Sortie 2 2 2 2 6 2 2 2" xfId="27949"/>
    <cellStyle name="Sortie 2 2 2 2 6 2 2 3" xfId="27950"/>
    <cellStyle name="Sortie 2 2 2 2 6 2 2 4" xfId="27951"/>
    <cellStyle name="Sortie 2 2 2 2 6 2 2 5" xfId="27952"/>
    <cellStyle name="Sortie 2 2 2 2 6 2 2 6" xfId="27953"/>
    <cellStyle name="Sortie 2 2 2 2 6 2 2 7" xfId="27954"/>
    <cellStyle name="Sortie 2 2 2 2 6 2 3" xfId="27955"/>
    <cellStyle name="Sortie 2 2 2 2 6 2 4" xfId="27956"/>
    <cellStyle name="Sortie 2 2 2 2 6 2 5" xfId="27957"/>
    <cellStyle name="Sortie 2 2 2 2 6 2 6" xfId="27958"/>
    <cellStyle name="Sortie 2 2 2 2 6 3" xfId="2416"/>
    <cellStyle name="Sortie 2 2 2 2 6 3 2" xfId="6923"/>
    <cellStyle name="Sortie 2 2 2 2 6 3 2 2" xfId="27959"/>
    <cellStyle name="Sortie 2 2 2 2 6 3 2 3" xfId="27960"/>
    <cellStyle name="Sortie 2 2 2 2 6 3 2 4" xfId="27961"/>
    <cellStyle name="Sortie 2 2 2 2 6 3 2 5" xfId="27962"/>
    <cellStyle name="Sortie 2 2 2 2 6 3 2 6" xfId="27963"/>
    <cellStyle name="Sortie 2 2 2 2 6 3 2 7" xfId="27964"/>
    <cellStyle name="Sortie 2 2 2 2 6 3 3" xfId="27965"/>
    <cellStyle name="Sortie 2 2 2 2 6 3 4" xfId="27966"/>
    <cellStyle name="Sortie 2 2 2 2 6 3 5" xfId="27967"/>
    <cellStyle name="Sortie 2 2 2 2 6 3 6" xfId="27968"/>
    <cellStyle name="Sortie 2 2 2 2 6 4" xfId="6924"/>
    <cellStyle name="Sortie 2 2 2 2 6 4 2" xfId="27969"/>
    <cellStyle name="Sortie 2 2 2 2 6 4 3" xfId="27970"/>
    <cellStyle name="Sortie 2 2 2 2 6 4 4" xfId="27971"/>
    <cellStyle name="Sortie 2 2 2 2 6 4 5" xfId="27972"/>
    <cellStyle name="Sortie 2 2 2 2 6 4 6" xfId="27973"/>
    <cellStyle name="Sortie 2 2 2 2 6 4 7" xfId="27974"/>
    <cellStyle name="Sortie 2 2 2 2 6 5" xfId="6925"/>
    <cellStyle name="Sortie 2 2 2 2 6 5 2" xfId="27975"/>
    <cellStyle name="Sortie 2 2 2 2 6 5 3" xfId="27976"/>
    <cellStyle name="Sortie 2 2 2 2 6 5 4" xfId="27977"/>
    <cellStyle name="Sortie 2 2 2 2 6 5 5" xfId="27978"/>
    <cellStyle name="Sortie 2 2 2 2 6 5 6" xfId="27979"/>
    <cellStyle name="Sortie 2 2 2 2 6 5 7" xfId="27980"/>
    <cellStyle name="Sortie 2 2 2 2 6 6" xfId="27981"/>
    <cellStyle name="Sortie 2 2 2 2 6 7" xfId="27982"/>
    <cellStyle name="Sortie 2 2 2 2 6 8" xfId="27983"/>
    <cellStyle name="Sortie 2 2 2 2 6 9" xfId="27984"/>
    <cellStyle name="Sortie 2 2 2 2 7" xfId="2695"/>
    <cellStyle name="Sortie 2 2 2 2 7 2" xfId="27985"/>
    <cellStyle name="Sortie 2 2 2 2 7 3" xfId="27986"/>
    <cellStyle name="Sortie 2 2 2 2 7 4" xfId="27987"/>
    <cellStyle name="Sortie 2 2 2 2 7 5" xfId="27988"/>
    <cellStyle name="Sortie 2 2 2 2 7 6" xfId="27989"/>
    <cellStyle name="Sortie 2 2 2 2 7 7" xfId="27990"/>
    <cellStyle name="Sortie 2 2 2 2 7 8" xfId="27991"/>
    <cellStyle name="Sortie 2 2 2 2 7 9" xfId="27992"/>
    <cellStyle name="Sortie 2 2 2 2 8" xfId="1550"/>
    <cellStyle name="Sortie 2 2 2 2 8 2" xfId="27993"/>
    <cellStyle name="Sortie 2 2 2 2 8 3" xfId="27994"/>
    <cellStyle name="Sortie 2 2 2 2 8 4" xfId="27995"/>
    <cellStyle name="Sortie 2 2 2 2 8 5" xfId="27996"/>
    <cellStyle name="Sortie 2 2 2 2 8 6" xfId="27997"/>
    <cellStyle name="Sortie 2 2 2 2 8 7" xfId="27998"/>
    <cellStyle name="Sortie 2 2 2 2 8 8" xfId="27999"/>
    <cellStyle name="Sortie 2 2 2 2 9" xfId="6926"/>
    <cellStyle name="Sortie 2 2 2 2 9 2" xfId="28000"/>
    <cellStyle name="Sortie 2 2 2 2 9 3" xfId="28001"/>
    <cellStyle name="Sortie 2 2 2 2 9 4" xfId="28002"/>
    <cellStyle name="Sortie 2 2 2 2 9 5" xfId="28003"/>
    <cellStyle name="Sortie 2 2 2 2 9 6" xfId="28004"/>
    <cellStyle name="Sortie 2 2 2 2 9 7" xfId="28005"/>
    <cellStyle name="Sortie 2 2 2 3" xfId="1270"/>
    <cellStyle name="Sortie 2 2 2 3 10" xfId="28006"/>
    <cellStyle name="Sortie 2 2 2 3 2" xfId="3129"/>
    <cellStyle name="Sortie 2 2 2 3 2 2" xfId="6927"/>
    <cellStyle name="Sortie 2 2 2 3 2 2 2" xfId="28007"/>
    <cellStyle name="Sortie 2 2 2 3 2 2 3" xfId="28008"/>
    <cellStyle name="Sortie 2 2 2 3 2 2 4" xfId="28009"/>
    <cellStyle name="Sortie 2 2 2 3 2 2 5" xfId="28010"/>
    <cellStyle name="Sortie 2 2 2 3 2 2 6" xfId="28011"/>
    <cellStyle name="Sortie 2 2 2 3 2 2 7" xfId="28012"/>
    <cellStyle name="Sortie 2 2 2 3 2 3" xfId="28013"/>
    <cellStyle name="Sortie 2 2 2 3 2 4" xfId="28014"/>
    <cellStyle name="Sortie 2 2 2 3 2 5" xfId="28015"/>
    <cellStyle name="Sortie 2 2 2 3 2 6" xfId="28016"/>
    <cellStyle name="Sortie 2 2 2 3 3" xfId="2417"/>
    <cellStyle name="Sortie 2 2 2 3 3 2" xfId="6928"/>
    <cellStyle name="Sortie 2 2 2 3 3 2 2" xfId="28017"/>
    <cellStyle name="Sortie 2 2 2 3 3 2 3" xfId="28018"/>
    <cellStyle name="Sortie 2 2 2 3 3 2 4" xfId="28019"/>
    <cellStyle name="Sortie 2 2 2 3 3 2 5" xfId="28020"/>
    <cellStyle name="Sortie 2 2 2 3 3 2 6" xfId="28021"/>
    <cellStyle name="Sortie 2 2 2 3 3 2 7" xfId="28022"/>
    <cellStyle name="Sortie 2 2 2 3 3 3" xfId="28023"/>
    <cellStyle name="Sortie 2 2 2 3 3 4" xfId="28024"/>
    <cellStyle name="Sortie 2 2 2 3 3 5" xfId="28025"/>
    <cellStyle name="Sortie 2 2 2 3 3 6" xfId="28026"/>
    <cellStyle name="Sortie 2 2 2 3 4" xfId="6929"/>
    <cellStyle name="Sortie 2 2 2 3 4 2" xfId="28027"/>
    <cellStyle name="Sortie 2 2 2 3 4 3" xfId="28028"/>
    <cellStyle name="Sortie 2 2 2 3 4 4" xfId="28029"/>
    <cellStyle name="Sortie 2 2 2 3 4 5" xfId="28030"/>
    <cellStyle name="Sortie 2 2 2 3 4 6" xfId="28031"/>
    <cellStyle name="Sortie 2 2 2 3 4 7" xfId="28032"/>
    <cellStyle name="Sortie 2 2 2 3 5" xfId="6930"/>
    <cellStyle name="Sortie 2 2 2 3 5 2" xfId="28033"/>
    <cellStyle name="Sortie 2 2 2 3 5 3" xfId="28034"/>
    <cellStyle name="Sortie 2 2 2 3 5 4" xfId="28035"/>
    <cellStyle name="Sortie 2 2 2 3 5 5" xfId="28036"/>
    <cellStyle name="Sortie 2 2 2 3 5 6" xfId="28037"/>
    <cellStyle name="Sortie 2 2 2 3 5 7" xfId="28038"/>
    <cellStyle name="Sortie 2 2 2 3 6" xfId="28039"/>
    <cellStyle name="Sortie 2 2 2 3 7" xfId="28040"/>
    <cellStyle name="Sortie 2 2 2 3 8" xfId="28041"/>
    <cellStyle name="Sortie 2 2 2 3 9" xfId="28042"/>
    <cellStyle name="Sortie 2 2 2 4" xfId="2582"/>
    <cellStyle name="Sortie 2 2 2 4 2" xfId="28043"/>
    <cellStyle name="Sortie 2 2 2 4 3" xfId="28044"/>
    <cellStyle name="Sortie 2 2 2 4 4" xfId="28045"/>
    <cellStyle name="Sortie 2 2 2 4 5" xfId="28046"/>
    <cellStyle name="Sortie 2 2 2 4 6" xfId="28047"/>
    <cellStyle name="Sortie 2 2 2 4 7" xfId="28048"/>
    <cellStyle name="Sortie 2 2 2 4 8" xfId="28049"/>
    <cellStyle name="Sortie 2 2 2 4 9" xfId="28050"/>
    <cellStyle name="Sortie 2 2 2 5" xfId="1437"/>
    <cellStyle name="Sortie 2 2 2 5 2" xfId="28051"/>
    <cellStyle name="Sortie 2 2 2 5 3" xfId="28052"/>
    <cellStyle name="Sortie 2 2 2 5 4" xfId="28053"/>
    <cellStyle name="Sortie 2 2 2 5 5" xfId="28054"/>
    <cellStyle name="Sortie 2 2 2 5 6" xfId="28055"/>
    <cellStyle name="Sortie 2 2 2 5 7" xfId="28056"/>
    <cellStyle name="Sortie 2 2 2 5 8" xfId="28057"/>
    <cellStyle name="Sortie 2 2 2 6" xfId="6931"/>
    <cellStyle name="Sortie 2 2 2 6 2" xfId="28058"/>
    <cellStyle name="Sortie 2 2 2 6 3" xfId="28059"/>
    <cellStyle name="Sortie 2 2 2 6 4" xfId="28060"/>
    <cellStyle name="Sortie 2 2 2 6 5" xfId="28061"/>
    <cellStyle name="Sortie 2 2 2 6 6" xfId="28062"/>
    <cellStyle name="Sortie 2 2 2 6 7" xfId="28063"/>
    <cellStyle name="Sortie 2 2 2 7" xfId="28064"/>
    <cellStyle name="Sortie 2 2 2 8" xfId="28065"/>
    <cellStyle name="Sortie 2 2 2 9" xfId="28066"/>
    <cellStyle name="Sortie 2 2 3" xfId="618"/>
    <cellStyle name="Sortie 2 2 3 10" xfId="28067"/>
    <cellStyle name="Sortie 2 2 3 11" xfId="28068"/>
    <cellStyle name="Sortie 2 2 3 12" xfId="28069"/>
    <cellStyle name="Sortie 2 2 3 13" xfId="28070"/>
    <cellStyle name="Sortie 2 2 3 14" xfId="32657"/>
    <cellStyle name="Sortie 2 2 3 15" xfId="34535"/>
    <cellStyle name="Sortie 2 2 3 16" xfId="34843"/>
    <cellStyle name="Sortie 2 2 3 2" xfId="619"/>
    <cellStyle name="Sortie 2 2 3 2 10" xfId="28071"/>
    <cellStyle name="Sortie 2 2 3 2 11" xfId="28072"/>
    <cellStyle name="Sortie 2 2 3 2 12" xfId="28073"/>
    <cellStyle name="Sortie 2 2 3 2 13" xfId="28074"/>
    <cellStyle name="Sortie 2 2 3 2 14" xfId="32868"/>
    <cellStyle name="Sortie 2 2 3 2 15" xfId="34573"/>
    <cellStyle name="Sortie 2 2 3 2 16" xfId="34844"/>
    <cellStyle name="Sortie 2 2 3 2 2" xfId="1271"/>
    <cellStyle name="Sortie 2 2 3 2 2 10" xfId="28075"/>
    <cellStyle name="Sortie 2 2 3 2 2 11" xfId="33450"/>
    <cellStyle name="Sortie 2 2 3 2 2 12" xfId="34700"/>
    <cellStyle name="Sortie 2 2 3 2 2 2" xfId="3533"/>
    <cellStyle name="Sortie 2 2 3 2 2 2 2" xfId="6932"/>
    <cellStyle name="Sortie 2 2 3 2 2 2 2 2" xfId="28076"/>
    <cellStyle name="Sortie 2 2 3 2 2 2 2 3" xfId="28077"/>
    <cellStyle name="Sortie 2 2 3 2 2 2 2 4" xfId="28078"/>
    <cellStyle name="Sortie 2 2 3 2 2 2 2 5" xfId="28079"/>
    <cellStyle name="Sortie 2 2 3 2 2 2 2 6" xfId="28080"/>
    <cellStyle name="Sortie 2 2 3 2 2 2 2 7" xfId="28081"/>
    <cellStyle name="Sortie 2 2 3 2 2 2 3" xfId="28082"/>
    <cellStyle name="Sortie 2 2 3 2 2 2 4" xfId="28083"/>
    <cellStyle name="Sortie 2 2 3 2 2 2 5" xfId="28084"/>
    <cellStyle name="Sortie 2 2 3 2 2 2 6" xfId="28085"/>
    <cellStyle name="Sortie 2 2 3 2 2 3" xfId="2418"/>
    <cellStyle name="Sortie 2 2 3 2 2 3 2" xfId="6933"/>
    <cellStyle name="Sortie 2 2 3 2 2 3 2 2" xfId="28086"/>
    <cellStyle name="Sortie 2 2 3 2 2 3 2 3" xfId="28087"/>
    <cellStyle name="Sortie 2 2 3 2 2 3 2 4" xfId="28088"/>
    <cellStyle name="Sortie 2 2 3 2 2 3 2 5" xfId="28089"/>
    <cellStyle name="Sortie 2 2 3 2 2 3 2 6" xfId="28090"/>
    <cellStyle name="Sortie 2 2 3 2 2 3 2 7" xfId="28091"/>
    <cellStyle name="Sortie 2 2 3 2 2 3 3" xfId="28092"/>
    <cellStyle name="Sortie 2 2 3 2 2 3 4" xfId="28093"/>
    <cellStyle name="Sortie 2 2 3 2 2 3 5" xfId="28094"/>
    <cellStyle name="Sortie 2 2 3 2 2 3 6" xfId="28095"/>
    <cellStyle name="Sortie 2 2 3 2 2 4" xfId="6934"/>
    <cellStyle name="Sortie 2 2 3 2 2 4 2" xfId="28096"/>
    <cellStyle name="Sortie 2 2 3 2 2 4 3" xfId="28097"/>
    <cellStyle name="Sortie 2 2 3 2 2 4 4" xfId="28098"/>
    <cellStyle name="Sortie 2 2 3 2 2 4 5" xfId="28099"/>
    <cellStyle name="Sortie 2 2 3 2 2 4 6" xfId="28100"/>
    <cellStyle name="Sortie 2 2 3 2 2 4 7" xfId="28101"/>
    <cellStyle name="Sortie 2 2 3 2 2 5" xfId="6935"/>
    <cellStyle name="Sortie 2 2 3 2 2 5 2" xfId="28102"/>
    <cellStyle name="Sortie 2 2 3 2 2 5 3" xfId="28103"/>
    <cellStyle name="Sortie 2 2 3 2 2 5 4" xfId="28104"/>
    <cellStyle name="Sortie 2 2 3 2 2 5 5" xfId="28105"/>
    <cellStyle name="Sortie 2 2 3 2 2 5 6" xfId="28106"/>
    <cellStyle name="Sortie 2 2 3 2 2 5 7" xfId="28107"/>
    <cellStyle name="Sortie 2 2 3 2 2 6" xfId="28108"/>
    <cellStyle name="Sortie 2 2 3 2 2 7" xfId="28109"/>
    <cellStyle name="Sortie 2 2 3 2 2 8" xfId="28110"/>
    <cellStyle name="Sortie 2 2 3 2 2 9" xfId="28111"/>
    <cellStyle name="Sortie 2 2 3 2 3" xfId="3621"/>
    <cellStyle name="Sortie 2 2 3 2 3 2" xfId="6936"/>
    <cellStyle name="Sortie 2 2 3 2 3 2 2" xfId="28112"/>
    <cellStyle name="Sortie 2 2 3 2 3 2 3" xfId="28113"/>
    <cellStyle name="Sortie 2 2 3 2 3 2 4" xfId="28114"/>
    <cellStyle name="Sortie 2 2 3 2 3 2 5" xfId="28115"/>
    <cellStyle name="Sortie 2 2 3 2 3 2 6" xfId="28116"/>
    <cellStyle name="Sortie 2 2 3 2 3 2 7" xfId="28117"/>
    <cellStyle name="Sortie 2 2 3 2 3 3" xfId="28118"/>
    <cellStyle name="Sortie 2 2 3 2 3 4" xfId="28119"/>
    <cellStyle name="Sortie 2 2 3 2 3 5" xfId="28120"/>
    <cellStyle name="Sortie 2 2 3 2 3 6" xfId="28121"/>
    <cellStyle name="Sortie 2 2 3 2 3 7" xfId="28122"/>
    <cellStyle name="Sortie 2 2 3 2 4" xfId="2985"/>
    <cellStyle name="Sortie 2 2 3 2 4 2" xfId="6937"/>
    <cellStyle name="Sortie 2 2 3 2 4 2 2" xfId="28123"/>
    <cellStyle name="Sortie 2 2 3 2 4 2 3" xfId="28124"/>
    <cellStyle name="Sortie 2 2 3 2 4 2 4" xfId="28125"/>
    <cellStyle name="Sortie 2 2 3 2 4 2 5" xfId="28126"/>
    <cellStyle name="Sortie 2 2 3 2 4 2 6" xfId="28127"/>
    <cellStyle name="Sortie 2 2 3 2 4 2 7" xfId="28128"/>
    <cellStyle name="Sortie 2 2 3 2 4 3" xfId="28129"/>
    <cellStyle name="Sortie 2 2 3 2 4 4" xfId="28130"/>
    <cellStyle name="Sortie 2 2 3 2 4 5" xfId="28131"/>
    <cellStyle name="Sortie 2 2 3 2 4 6" xfId="28132"/>
    <cellStyle name="Sortie 2 2 3 2 5" xfId="1841"/>
    <cellStyle name="Sortie 2 2 3 2 5 2" xfId="6938"/>
    <cellStyle name="Sortie 2 2 3 2 5 2 2" xfId="28133"/>
    <cellStyle name="Sortie 2 2 3 2 5 2 3" xfId="28134"/>
    <cellStyle name="Sortie 2 2 3 2 5 2 4" xfId="28135"/>
    <cellStyle name="Sortie 2 2 3 2 5 2 5" xfId="28136"/>
    <cellStyle name="Sortie 2 2 3 2 5 2 6" xfId="28137"/>
    <cellStyle name="Sortie 2 2 3 2 5 2 7" xfId="28138"/>
    <cellStyle name="Sortie 2 2 3 2 5 3" xfId="28139"/>
    <cellStyle name="Sortie 2 2 3 2 5 4" xfId="28140"/>
    <cellStyle name="Sortie 2 2 3 2 5 5" xfId="28141"/>
    <cellStyle name="Sortie 2 2 3 2 5 6" xfId="28142"/>
    <cellStyle name="Sortie 2 2 3 2 6" xfId="6939"/>
    <cellStyle name="Sortie 2 2 3 2 6 2" xfId="28143"/>
    <cellStyle name="Sortie 2 2 3 2 6 3" xfId="28144"/>
    <cellStyle name="Sortie 2 2 3 2 6 4" xfId="28145"/>
    <cellStyle name="Sortie 2 2 3 2 6 5" xfId="28146"/>
    <cellStyle name="Sortie 2 2 3 2 6 6" xfId="28147"/>
    <cellStyle name="Sortie 2 2 3 2 6 7" xfId="28148"/>
    <cellStyle name="Sortie 2 2 3 2 7" xfId="6940"/>
    <cellStyle name="Sortie 2 2 3 2 7 2" xfId="28149"/>
    <cellStyle name="Sortie 2 2 3 2 7 3" xfId="28150"/>
    <cellStyle name="Sortie 2 2 3 2 7 4" xfId="28151"/>
    <cellStyle name="Sortie 2 2 3 2 7 5" xfId="28152"/>
    <cellStyle name="Sortie 2 2 3 2 7 6" xfId="28153"/>
    <cellStyle name="Sortie 2 2 3 2 7 7" xfId="28154"/>
    <cellStyle name="Sortie 2 2 3 2 8" xfId="28155"/>
    <cellStyle name="Sortie 2 2 3 2 9" xfId="28156"/>
    <cellStyle name="Sortie 2 2 3 3" xfId="620"/>
    <cellStyle name="Sortie 2 2 3 3 10" xfId="28157"/>
    <cellStyle name="Sortie 2 2 3 3 11" xfId="28158"/>
    <cellStyle name="Sortie 2 2 3 3 12" xfId="28159"/>
    <cellStyle name="Sortie 2 2 3 3 13" xfId="28160"/>
    <cellStyle name="Sortie 2 2 3 3 14" xfId="32937"/>
    <cellStyle name="Sortie 2 2 3 3 15" xfId="34613"/>
    <cellStyle name="Sortie 2 2 3 3 16" xfId="34845"/>
    <cellStyle name="Sortie 2 2 3 3 2" xfId="1272"/>
    <cellStyle name="Sortie 2 2 3 3 2 10" xfId="28161"/>
    <cellStyle name="Sortie 2 2 3 3 2 11" xfId="33451"/>
    <cellStyle name="Sortie 2 2 3 3 2 12" xfId="34701"/>
    <cellStyle name="Sortie 2 2 3 3 2 2" xfId="3534"/>
    <cellStyle name="Sortie 2 2 3 3 2 2 2" xfId="6941"/>
    <cellStyle name="Sortie 2 2 3 3 2 2 2 2" xfId="28162"/>
    <cellStyle name="Sortie 2 2 3 3 2 2 2 3" xfId="28163"/>
    <cellStyle name="Sortie 2 2 3 3 2 2 2 4" xfId="28164"/>
    <cellStyle name="Sortie 2 2 3 3 2 2 2 5" xfId="28165"/>
    <cellStyle name="Sortie 2 2 3 3 2 2 2 6" xfId="28166"/>
    <cellStyle name="Sortie 2 2 3 3 2 2 2 7" xfId="28167"/>
    <cellStyle name="Sortie 2 2 3 3 2 2 3" xfId="28168"/>
    <cellStyle name="Sortie 2 2 3 3 2 2 4" xfId="28169"/>
    <cellStyle name="Sortie 2 2 3 3 2 2 5" xfId="28170"/>
    <cellStyle name="Sortie 2 2 3 3 2 2 6" xfId="28171"/>
    <cellStyle name="Sortie 2 2 3 3 2 3" xfId="2419"/>
    <cellStyle name="Sortie 2 2 3 3 2 3 2" xfId="6942"/>
    <cellStyle name="Sortie 2 2 3 3 2 3 2 2" xfId="28172"/>
    <cellStyle name="Sortie 2 2 3 3 2 3 2 3" xfId="28173"/>
    <cellStyle name="Sortie 2 2 3 3 2 3 2 4" xfId="28174"/>
    <cellStyle name="Sortie 2 2 3 3 2 3 2 5" xfId="28175"/>
    <cellStyle name="Sortie 2 2 3 3 2 3 2 6" xfId="28176"/>
    <cellStyle name="Sortie 2 2 3 3 2 3 2 7" xfId="28177"/>
    <cellStyle name="Sortie 2 2 3 3 2 3 3" xfId="28178"/>
    <cellStyle name="Sortie 2 2 3 3 2 3 4" xfId="28179"/>
    <cellStyle name="Sortie 2 2 3 3 2 3 5" xfId="28180"/>
    <cellStyle name="Sortie 2 2 3 3 2 3 6" xfId="28181"/>
    <cellStyle name="Sortie 2 2 3 3 2 4" xfId="6943"/>
    <cellStyle name="Sortie 2 2 3 3 2 4 2" xfId="28182"/>
    <cellStyle name="Sortie 2 2 3 3 2 4 3" xfId="28183"/>
    <cellStyle name="Sortie 2 2 3 3 2 4 4" xfId="28184"/>
    <cellStyle name="Sortie 2 2 3 3 2 4 5" xfId="28185"/>
    <cellStyle name="Sortie 2 2 3 3 2 4 6" xfId="28186"/>
    <cellStyle name="Sortie 2 2 3 3 2 4 7" xfId="28187"/>
    <cellStyle name="Sortie 2 2 3 3 2 5" xfId="6944"/>
    <cellStyle name="Sortie 2 2 3 3 2 5 2" xfId="28188"/>
    <cellStyle name="Sortie 2 2 3 3 2 5 3" xfId="28189"/>
    <cellStyle name="Sortie 2 2 3 3 2 5 4" xfId="28190"/>
    <cellStyle name="Sortie 2 2 3 3 2 5 5" xfId="28191"/>
    <cellStyle name="Sortie 2 2 3 3 2 5 6" xfId="28192"/>
    <cellStyle name="Sortie 2 2 3 3 2 5 7" xfId="28193"/>
    <cellStyle name="Sortie 2 2 3 3 2 6" xfId="28194"/>
    <cellStyle name="Sortie 2 2 3 3 2 7" xfId="28195"/>
    <cellStyle name="Sortie 2 2 3 3 2 8" xfId="28196"/>
    <cellStyle name="Sortie 2 2 3 3 2 9" xfId="28197"/>
    <cellStyle name="Sortie 2 2 3 3 3" xfId="3622"/>
    <cellStyle name="Sortie 2 2 3 3 3 2" xfId="6945"/>
    <cellStyle name="Sortie 2 2 3 3 3 2 2" xfId="28198"/>
    <cellStyle name="Sortie 2 2 3 3 3 2 3" xfId="28199"/>
    <cellStyle name="Sortie 2 2 3 3 3 2 4" xfId="28200"/>
    <cellStyle name="Sortie 2 2 3 3 3 2 5" xfId="28201"/>
    <cellStyle name="Sortie 2 2 3 3 3 2 6" xfId="28202"/>
    <cellStyle name="Sortie 2 2 3 3 3 2 7" xfId="28203"/>
    <cellStyle name="Sortie 2 2 3 3 3 3" xfId="28204"/>
    <cellStyle name="Sortie 2 2 3 3 3 4" xfId="28205"/>
    <cellStyle name="Sortie 2 2 3 3 3 5" xfId="28206"/>
    <cellStyle name="Sortie 2 2 3 3 3 6" xfId="28207"/>
    <cellStyle name="Sortie 2 2 3 3 3 7" xfId="28208"/>
    <cellStyle name="Sortie 2 2 3 3 4" xfId="2986"/>
    <cellStyle name="Sortie 2 2 3 3 4 2" xfId="6946"/>
    <cellStyle name="Sortie 2 2 3 3 4 2 2" xfId="28209"/>
    <cellStyle name="Sortie 2 2 3 3 4 2 3" xfId="28210"/>
    <cellStyle name="Sortie 2 2 3 3 4 2 4" xfId="28211"/>
    <cellStyle name="Sortie 2 2 3 3 4 2 5" xfId="28212"/>
    <cellStyle name="Sortie 2 2 3 3 4 2 6" xfId="28213"/>
    <cellStyle name="Sortie 2 2 3 3 4 2 7" xfId="28214"/>
    <cellStyle name="Sortie 2 2 3 3 4 3" xfId="28215"/>
    <cellStyle name="Sortie 2 2 3 3 4 4" xfId="28216"/>
    <cellStyle name="Sortie 2 2 3 3 4 5" xfId="28217"/>
    <cellStyle name="Sortie 2 2 3 3 4 6" xfId="28218"/>
    <cellStyle name="Sortie 2 2 3 3 5" xfId="1842"/>
    <cellStyle name="Sortie 2 2 3 3 5 2" xfId="6947"/>
    <cellStyle name="Sortie 2 2 3 3 5 2 2" xfId="28219"/>
    <cellStyle name="Sortie 2 2 3 3 5 2 3" xfId="28220"/>
    <cellStyle name="Sortie 2 2 3 3 5 2 4" xfId="28221"/>
    <cellStyle name="Sortie 2 2 3 3 5 2 5" xfId="28222"/>
    <cellStyle name="Sortie 2 2 3 3 5 2 6" xfId="28223"/>
    <cellStyle name="Sortie 2 2 3 3 5 2 7" xfId="28224"/>
    <cellStyle name="Sortie 2 2 3 3 5 3" xfId="28225"/>
    <cellStyle name="Sortie 2 2 3 3 5 4" xfId="28226"/>
    <cellStyle name="Sortie 2 2 3 3 5 5" xfId="28227"/>
    <cellStyle name="Sortie 2 2 3 3 5 6" xfId="28228"/>
    <cellStyle name="Sortie 2 2 3 3 6" xfId="6948"/>
    <cellStyle name="Sortie 2 2 3 3 6 2" xfId="28229"/>
    <cellStyle name="Sortie 2 2 3 3 6 3" xfId="28230"/>
    <cellStyle name="Sortie 2 2 3 3 6 4" xfId="28231"/>
    <cellStyle name="Sortie 2 2 3 3 6 5" xfId="28232"/>
    <cellStyle name="Sortie 2 2 3 3 6 6" xfId="28233"/>
    <cellStyle name="Sortie 2 2 3 3 6 7" xfId="28234"/>
    <cellStyle name="Sortie 2 2 3 3 7" xfId="6949"/>
    <cellStyle name="Sortie 2 2 3 3 7 2" xfId="28235"/>
    <cellStyle name="Sortie 2 2 3 3 7 3" xfId="28236"/>
    <cellStyle name="Sortie 2 2 3 3 7 4" xfId="28237"/>
    <cellStyle name="Sortie 2 2 3 3 7 5" xfId="28238"/>
    <cellStyle name="Sortie 2 2 3 3 7 6" xfId="28239"/>
    <cellStyle name="Sortie 2 2 3 3 7 7" xfId="28240"/>
    <cellStyle name="Sortie 2 2 3 3 8" xfId="28241"/>
    <cellStyle name="Sortie 2 2 3 3 9" xfId="28242"/>
    <cellStyle name="Sortie 2 2 3 4" xfId="621"/>
    <cellStyle name="Sortie 2 2 3 4 10" xfId="28243"/>
    <cellStyle name="Sortie 2 2 3 4 11" xfId="28244"/>
    <cellStyle name="Sortie 2 2 3 4 12" xfId="28245"/>
    <cellStyle name="Sortie 2 2 3 4 13" xfId="28246"/>
    <cellStyle name="Sortie 2 2 3 4 14" xfId="32957"/>
    <cellStyle name="Sortie 2 2 3 4 15" xfId="34633"/>
    <cellStyle name="Sortie 2 2 3 4 16" xfId="34846"/>
    <cellStyle name="Sortie 2 2 3 4 2" xfId="1273"/>
    <cellStyle name="Sortie 2 2 3 4 2 10" xfId="28247"/>
    <cellStyle name="Sortie 2 2 3 4 2 11" xfId="33452"/>
    <cellStyle name="Sortie 2 2 3 4 2 12" xfId="34702"/>
    <cellStyle name="Sortie 2 2 3 4 2 2" xfId="3535"/>
    <cellStyle name="Sortie 2 2 3 4 2 2 2" xfId="6950"/>
    <cellStyle name="Sortie 2 2 3 4 2 2 2 2" xfId="28248"/>
    <cellStyle name="Sortie 2 2 3 4 2 2 2 3" xfId="28249"/>
    <cellStyle name="Sortie 2 2 3 4 2 2 2 4" xfId="28250"/>
    <cellStyle name="Sortie 2 2 3 4 2 2 2 5" xfId="28251"/>
    <cellStyle name="Sortie 2 2 3 4 2 2 2 6" xfId="28252"/>
    <cellStyle name="Sortie 2 2 3 4 2 2 2 7" xfId="28253"/>
    <cellStyle name="Sortie 2 2 3 4 2 2 3" xfId="28254"/>
    <cellStyle name="Sortie 2 2 3 4 2 2 4" xfId="28255"/>
    <cellStyle name="Sortie 2 2 3 4 2 2 5" xfId="28256"/>
    <cellStyle name="Sortie 2 2 3 4 2 2 6" xfId="28257"/>
    <cellStyle name="Sortie 2 2 3 4 2 3" xfId="2420"/>
    <cellStyle name="Sortie 2 2 3 4 2 3 2" xfId="6951"/>
    <cellStyle name="Sortie 2 2 3 4 2 3 2 2" xfId="28258"/>
    <cellStyle name="Sortie 2 2 3 4 2 3 2 3" xfId="28259"/>
    <cellStyle name="Sortie 2 2 3 4 2 3 2 4" xfId="28260"/>
    <cellStyle name="Sortie 2 2 3 4 2 3 2 5" xfId="28261"/>
    <cellStyle name="Sortie 2 2 3 4 2 3 2 6" xfId="28262"/>
    <cellStyle name="Sortie 2 2 3 4 2 3 2 7" xfId="28263"/>
    <cellStyle name="Sortie 2 2 3 4 2 3 3" xfId="28264"/>
    <cellStyle name="Sortie 2 2 3 4 2 3 4" xfId="28265"/>
    <cellStyle name="Sortie 2 2 3 4 2 3 5" xfId="28266"/>
    <cellStyle name="Sortie 2 2 3 4 2 3 6" xfId="28267"/>
    <cellStyle name="Sortie 2 2 3 4 2 4" xfId="6952"/>
    <cellStyle name="Sortie 2 2 3 4 2 4 2" xfId="28268"/>
    <cellStyle name="Sortie 2 2 3 4 2 4 3" xfId="28269"/>
    <cellStyle name="Sortie 2 2 3 4 2 4 4" xfId="28270"/>
    <cellStyle name="Sortie 2 2 3 4 2 4 5" xfId="28271"/>
    <cellStyle name="Sortie 2 2 3 4 2 4 6" xfId="28272"/>
    <cellStyle name="Sortie 2 2 3 4 2 4 7" xfId="28273"/>
    <cellStyle name="Sortie 2 2 3 4 2 5" xfId="6953"/>
    <cellStyle name="Sortie 2 2 3 4 2 5 2" xfId="28274"/>
    <cellStyle name="Sortie 2 2 3 4 2 5 3" xfId="28275"/>
    <cellStyle name="Sortie 2 2 3 4 2 5 4" xfId="28276"/>
    <cellStyle name="Sortie 2 2 3 4 2 5 5" xfId="28277"/>
    <cellStyle name="Sortie 2 2 3 4 2 5 6" xfId="28278"/>
    <cellStyle name="Sortie 2 2 3 4 2 5 7" xfId="28279"/>
    <cellStyle name="Sortie 2 2 3 4 2 6" xfId="28280"/>
    <cellStyle name="Sortie 2 2 3 4 2 7" xfId="28281"/>
    <cellStyle name="Sortie 2 2 3 4 2 8" xfId="28282"/>
    <cellStyle name="Sortie 2 2 3 4 2 9" xfId="28283"/>
    <cellStyle name="Sortie 2 2 3 4 3" xfId="3623"/>
    <cellStyle name="Sortie 2 2 3 4 3 2" xfId="6954"/>
    <cellStyle name="Sortie 2 2 3 4 3 2 2" xfId="28284"/>
    <cellStyle name="Sortie 2 2 3 4 3 2 3" xfId="28285"/>
    <cellStyle name="Sortie 2 2 3 4 3 2 4" xfId="28286"/>
    <cellStyle name="Sortie 2 2 3 4 3 2 5" xfId="28287"/>
    <cellStyle name="Sortie 2 2 3 4 3 2 6" xfId="28288"/>
    <cellStyle name="Sortie 2 2 3 4 3 2 7" xfId="28289"/>
    <cellStyle name="Sortie 2 2 3 4 3 3" xfId="28290"/>
    <cellStyle name="Sortie 2 2 3 4 3 4" xfId="28291"/>
    <cellStyle name="Sortie 2 2 3 4 3 5" xfId="28292"/>
    <cellStyle name="Sortie 2 2 3 4 3 6" xfId="28293"/>
    <cellStyle name="Sortie 2 2 3 4 3 7" xfId="28294"/>
    <cellStyle name="Sortie 2 2 3 4 4" xfId="2987"/>
    <cellStyle name="Sortie 2 2 3 4 4 2" xfId="6955"/>
    <cellStyle name="Sortie 2 2 3 4 4 2 2" xfId="28295"/>
    <cellStyle name="Sortie 2 2 3 4 4 2 3" xfId="28296"/>
    <cellStyle name="Sortie 2 2 3 4 4 2 4" xfId="28297"/>
    <cellStyle name="Sortie 2 2 3 4 4 2 5" xfId="28298"/>
    <cellStyle name="Sortie 2 2 3 4 4 2 6" xfId="28299"/>
    <cellStyle name="Sortie 2 2 3 4 4 2 7" xfId="28300"/>
    <cellStyle name="Sortie 2 2 3 4 4 3" xfId="28301"/>
    <cellStyle name="Sortie 2 2 3 4 4 4" xfId="28302"/>
    <cellStyle name="Sortie 2 2 3 4 4 5" xfId="28303"/>
    <cellStyle name="Sortie 2 2 3 4 4 6" xfId="28304"/>
    <cellStyle name="Sortie 2 2 3 4 5" xfId="1843"/>
    <cellStyle name="Sortie 2 2 3 4 5 2" xfId="6956"/>
    <cellStyle name="Sortie 2 2 3 4 5 2 2" xfId="28305"/>
    <cellStyle name="Sortie 2 2 3 4 5 2 3" xfId="28306"/>
    <cellStyle name="Sortie 2 2 3 4 5 2 4" xfId="28307"/>
    <cellStyle name="Sortie 2 2 3 4 5 2 5" xfId="28308"/>
    <cellStyle name="Sortie 2 2 3 4 5 2 6" xfId="28309"/>
    <cellStyle name="Sortie 2 2 3 4 5 2 7" xfId="28310"/>
    <cellStyle name="Sortie 2 2 3 4 5 3" xfId="28311"/>
    <cellStyle name="Sortie 2 2 3 4 5 4" xfId="28312"/>
    <cellStyle name="Sortie 2 2 3 4 5 5" xfId="28313"/>
    <cellStyle name="Sortie 2 2 3 4 5 6" xfId="28314"/>
    <cellStyle name="Sortie 2 2 3 4 6" xfId="6957"/>
    <cellStyle name="Sortie 2 2 3 4 6 2" xfId="28315"/>
    <cellStyle name="Sortie 2 2 3 4 6 3" xfId="28316"/>
    <cellStyle name="Sortie 2 2 3 4 6 4" xfId="28317"/>
    <cellStyle name="Sortie 2 2 3 4 6 5" xfId="28318"/>
    <cellStyle name="Sortie 2 2 3 4 6 6" xfId="28319"/>
    <cellStyle name="Sortie 2 2 3 4 6 7" xfId="28320"/>
    <cellStyle name="Sortie 2 2 3 4 7" xfId="6958"/>
    <cellStyle name="Sortie 2 2 3 4 7 2" xfId="28321"/>
    <cellStyle name="Sortie 2 2 3 4 7 3" xfId="28322"/>
    <cellStyle name="Sortie 2 2 3 4 7 4" xfId="28323"/>
    <cellStyle name="Sortie 2 2 3 4 7 5" xfId="28324"/>
    <cellStyle name="Sortie 2 2 3 4 7 6" xfId="28325"/>
    <cellStyle name="Sortie 2 2 3 4 7 7" xfId="28326"/>
    <cellStyle name="Sortie 2 2 3 4 8" xfId="28327"/>
    <cellStyle name="Sortie 2 2 3 4 9" xfId="28328"/>
    <cellStyle name="Sortie 2 2 3 5" xfId="622"/>
    <cellStyle name="Sortie 2 2 3 5 10" xfId="28329"/>
    <cellStyle name="Sortie 2 2 3 5 11" xfId="28330"/>
    <cellStyle name="Sortie 2 2 3 5 12" xfId="28331"/>
    <cellStyle name="Sortie 2 2 3 5 13" xfId="28332"/>
    <cellStyle name="Sortie 2 2 3 5 14" xfId="32976"/>
    <cellStyle name="Sortie 2 2 3 5 15" xfId="34652"/>
    <cellStyle name="Sortie 2 2 3 5 16" xfId="34847"/>
    <cellStyle name="Sortie 2 2 3 5 2" xfId="1274"/>
    <cellStyle name="Sortie 2 2 3 5 2 10" xfId="28333"/>
    <cellStyle name="Sortie 2 2 3 5 2 2" xfId="3536"/>
    <cellStyle name="Sortie 2 2 3 5 2 2 2" xfId="6959"/>
    <cellStyle name="Sortie 2 2 3 5 2 2 2 2" xfId="28334"/>
    <cellStyle name="Sortie 2 2 3 5 2 2 2 3" xfId="28335"/>
    <cellStyle name="Sortie 2 2 3 5 2 2 2 4" xfId="28336"/>
    <cellStyle name="Sortie 2 2 3 5 2 2 2 5" xfId="28337"/>
    <cellStyle name="Sortie 2 2 3 5 2 2 2 6" xfId="28338"/>
    <cellStyle name="Sortie 2 2 3 5 2 2 2 7" xfId="28339"/>
    <cellStyle name="Sortie 2 2 3 5 2 2 3" xfId="28340"/>
    <cellStyle name="Sortie 2 2 3 5 2 2 4" xfId="28341"/>
    <cellStyle name="Sortie 2 2 3 5 2 2 5" xfId="28342"/>
    <cellStyle name="Sortie 2 2 3 5 2 2 6" xfId="28343"/>
    <cellStyle name="Sortie 2 2 3 5 2 3" xfId="2421"/>
    <cellStyle name="Sortie 2 2 3 5 2 3 2" xfId="6960"/>
    <cellStyle name="Sortie 2 2 3 5 2 3 2 2" xfId="28344"/>
    <cellStyle name="Sortie 2 2 3 5 2 3 2 3" xfId="28345"/>
    <cellStyle name="Sortie 2 2 3 5 2 3 2 4" xfId="28346"/>
    <cellStyle name="Sortie 2 2 3 5 2 3 2 5" xfId="28347"/>
    <cellStyle name="Sortie 2 2 3 5 2 3 2 6" xfId="28348"/>
    <cellStyle name="Sortie 2 2 3 5 2 3 2 7" xfId="28349"/>
    <cellStyle name="Sortie 2 2 3 5 2 3 3" xfId="28350"/>
    <cellStyle name="Sortie 2 2 3 5 2 3 4" xfId="28351"/>
    <cellStyle name="Sortie 2 2 3 5 2 3 5" xfId="28352"/>
    <cellStyle name="Sortie 2 2 3 5 2 3 6" xfId="28353"/>
    <cellStyle name="Sortie 2 2 3 5 2 4" xfId="6961"/>
    <cellStyle name="Sortie 2 2 3 5 2 4 2" xfId="28354"/>
    <cellStyle name="Sortie 2 2 3 5 2 4 3" xfId="28355"/>
    <cellStyle name="Sortie 2 2 3 5 2 4 4" xfId="28356"/>
    <cellStyle name="Sortie 2 2 3 5 2 4 5" xfId="28357"/>
    <cellStyle name="Sortie 2 2 3 5 2 4 6" xfId="28358"/>
    <cellStyle name="Sortie 2 2 3 5 2 4 7" xfId="28359"/>
    <cellStyle name="Sortie 2 2 3 5 2 5" xfId="6962"/>
    <cellStyle name="Sortie 2 2 3 5 2 5 2" xfId="28360"/>
    <cellStyle name="Sortie 2 2 3 5 2 5 3" xfId="28361"/>
    <cellStyle name="Sortie 2 2 3 5 2 5 4" xfId="28362"/>
    <cellStyle name="Sortie 2 2 3 5 2 5 5" xfId="28363"/>
    <cellStyle name="Sortie 2 2 3 5 2 5 6" xfId="28364"/>
    <cellStyle name="Sortie 2 2 3 5 2 5 7" xfId="28365"/>
    <cellStyle name="Sortie 2 2 3 5 2 6" xfId="28366"/>
    <cellStyle name="Sortie 2 2 3 5 2 7" xfId="28367"/>
    <cellStyle name="Sortie 2 2 3 5 2 8" xfId="28368"/>
    <cellStyle name="Sortie 2 2 3 5 2 9" xfId="28369"/>
    <cellStyle name="Sortie 2 2 3 5 3" xfId="3624"/>
    <cellStyle name="Sortie 2 2 3 5 3 2" xfId="6963"/>
    <cellStyle name="Sortie 2 2 3 5 3 2 2" xfId="28370"/>
    <cellStyle name="Sortie 2 2 3 5 3 2 3" xfId="28371"/>
    <cellStyle name="Sortie 2 2 3 5 3 2 4" xfId="28372"/>
    <cellStyle name="Sortie 2 2 3 5 3 2 5" xfId="28373"/>
    <cellStyle name="Sortie 2 2 3 5 3 2 6" xfId="28374"/>
    <cellStyle name="Sortie 2 2 3 5 3 2 7" xfId="28375"/>
    <cellStyle name="Sortie 2 2 3 5 3 3" xfId="28376"/>
    <cellStyle name="Sortie 2 2 3 5 3 4" xfId="28377"/>
    <cellStyle name="Sortie 2 2 3 5 3 5" xfId="28378"/>
    <cellStyle name="Sortie 2 2 3 5 3 6" xfId="28379"/>
    <cellStyle name="Sortie 2 2 3 5 3 7" xfId="28380"/>
    <cellStyle name="Sortie 2 2 3 5 4" xfId="2988"/>
    <cellStyle name="Sortie 2 2 3 5 4 2" xfId="6964"/>
    <cellStyle name="Sortie 2 2 3 5 4 2 2" xfId="28381"/>
    <cellStyle name="Sortie 2 2 3 5 4 2 3" xfId="28382"/>
    <cellStyle name="Sortie 2 2 3 5 4 2 4" xfId="28383"/>
    <cellStyle name="Sortie 2 2 3 5 4 2 5" xfId="28384"/>
    <cellStyle name="Sortie 2 2 3 5 4 2 6" xfId="28385"/>
    <cellStyle name="Sortie 2 2 3 5 4 2 7" xfId="28386"/>
    <cellStyle name="Sortie 2 2 3 5 4 3" xfId="28387"/>
    <cellStyle name="Sortie 2 2 3 5 4 4" xfId="28388"/>
    <cellStyle name="Sortie 2 2 3 5 4 5" xfId="28389"/>
    <cellStyle name="Sortie 2 2 3 5 4 6" xfId="28390"/>
    <cellStyle name="Sortie 2 2 3 5 5" xfId="1844"/>
    <cellStyle name="Sortie 2 2 3 5 5 2" xfId="6965"/>
    <cellStyle name="Sortie 2 2 3 5 5 2 2" xfId="28391"/>
    <cellStyle name="Sortie 2 2 3 5 5 2 3" xfId="28392"/>
    <cellStyle name="Sortie 2 2 3 5 5 2 4" xfId="28393"/>
    <cellStyle name="Sortie 2 2 3 5 5 2 5" xfId="28394"/>
    <cellStyle name="Sortie 2 2 3 5 5 2 6" xfId="28395"/>
    <cellStyle name="Sortie 2 2 3 5 5 2 7" xfId="28396"/>
    <cellStyle name="Sortie 2 2 3 5 5 3" xfId="28397"/>
    <cellStyle name="Sortie 2 2 3 5 5 4" xfId="28398"/>
    <cellStyle name="Sortie 2 2 3 5 5 5" xfId="28399"/>
    <cellStyle name="Sortie 2 2 3 5 5 6" xfId="28400"/>
    <cellStyle name="Sortie 2 2 3 5 6" xfId="6966"/>
    <cellStyle name="Sortie 2 2 3 5 6 2" xfId="28401"/>
    <cellStyle name="Sortie 2 2 3 5 6 3" xfId="28402"/>
    <cellStyle name="Sortie 2 2 3 5 6 4" xfId="28403"/>
    <cellStyle name="Sortie 2 2 3 5 6 5" xfId="28404"/>
    <cellStyle name="Sortie 2 2 3 5 6 6" xfId="28405"/>
    <cellStyle name="Sortie 2 2 3 5 6 7" xfId="28406"/>
    <cellStyle name="Sortie 2 2 3 5 7" xfId="6967"/>
    <cellStyle name="Sortie 2 2 3 5 7 2" xfId="28407"/>
    <cellStyle name="Sortie 2 2 3 5 7 3" xfId="28408"/>
    <cellStyle name="Sortie 2 2 3 5 7 4" xfId="28409"/>
    <cellStyle name="Sortie 2 2 3 5 7 5" xfId="28410"/>
    <cellStyle name="Sortie 2 2 3 5 7 6" xfId="28411"/>
    <cellStyle name="Sortie 2 2 3 5 7 7" xfId="28412"/>
    <cellStyle name="Sortie 2 2 3 5 8" xfId="28413"/>
    <cellStyle name="Sortie 2 2 3 5 9" xfId="28414"/>
    <cellStyle name="Sortie 2 2 3 6" xfId="1275"/>
    <cellStyle name="Sortie 2 2 3 6 10" xfId="28415"/>
    <cellStyle name="Sortie 2 2 3 6 2" xfId="3243"/>
    <cellStyle name="Sortie 2 2 3 6 2 2" xfId="6968"/>
    <cellStyle name="Sortie 2 2 3 6 2 2 2" xfId="28416"/>
    <cellStyle name="Sortie 2 2 3 6 2 2 3" xfId="28417"/>
    <cellStyle name="Sortie 2 2 3 6 2 2 4" xfId="28418"/>
    <cellStyle name="Sortie 2 2 3 6 2 2 5" xfId="28419"/>
    <cellStyle name="Sortie 2 2 3 6 2 2 6" xfId="28420"/>
    <cellStyle name="Sortie 2 2 3 6 2 2 7" xfId="28421"/>
    <cellStyle name="Sortie 2 2 3 6 2 3" xfId="28422"/>
    <cellStyle name="Sortie 2 2 3 6 2 4" xfId="28423"/>
    <cellStyle name="Sortie 2 2 3 6 2 5" xfId="28424"/>
    <cellStyle name="Sortie 2 2 3 6 2 6" xfId="28425"/>
    <cellStyle name="Sortie 2 2 3 6 3" xfId="2422"/>
    <cellStyle name="Sortie 2 2 3 6 3 2" xfId="6969"/>
    <cellStyle name="Sortie 2 2 3 6 3 2 2" xfId="28426"/>
    <cellStyle name="Sortie 2 2 3 6 3 2 3" xfId="28427"/>
    <cellStyle name="Sortie 2 2 3 6 3 2 4" xfId="28428"/>
    <cellStyle name="Sortie 2 2 3 6 3 2 5" xfId="28429"/>
    <cellStyle name="Sortie 2 2 3 6 3 2 6" xfId="28430"/>
    <cellStyle name="Sortie 2 2 3 6 3 2 7" xfId="28431"/>
    <cellStyle name="Sortie 2 2 3 6 3 3" xfId="28432"/>
    <cellStyle name="Sortie 2 2 3 6 3 4" xfId="28433"/>
    <cellStyle name="Sortie 2 2 3 6 3 5" xfId="28434"/>
    <cellStyle name="Sortie 2 2 3 6 3 6" xfId="28435"/>
    <cellStyle name="Sortie 2 2 3 6 4" xfId="6970"/>
    <cellStyle name="Sortie 2 2 3 6 4 2" xfId="28436"/>
    <cellStyle name="Sortie 2 2 3 6 4 3" xfId="28437"/>
    <cellStyle name="Sortie 2 2 3 6 4 4" xfId="28438"/>
    <cellStyle name="Sortie 2 2 3 6 4 5" xfId="28439"/>
    <cellStyle name="Sortie 2 2 3 6 4 6" xfId="28440"/>
    <cellStyle name="Sortie 2 2 3 6 4 7" xfId="28441"/>
    <cellStyle name="Sortie 2 2 3 6 5" xfId="6971"/>
    <cellStyle name="Sortie 2 2 3 6 5 2" xfId="28442"/>
    <cellStyle name="Sortie 2 2 3 6 5 3" xfId="28443"/>
    <cellStyle name="Sortie 2 2 3 6 5 4" xfId="28444"/>
    <cellStyle name="Sortie 2 2 3 6 5 5" xfId="28445"/>
    <cellStyle name="Sortie 2 2 3 6 5 6" xfId="28446"/>
    <cellStyle name="Sortie 2 2 3 6 5 7" xfId="28447"/>
    <cellStyle name="Sortie 2 2 3 6 6" xfId="28448"/>
    <cellStyle name="Sortie 2 2 3 6 7" xfId="28449"/>
    <cellStyle name="Sortie 2 2 3 6 8" xfId="28450"/>
    <cellStyle name="Sortie 2 2 3 6 9" xfId="28451"/>
    <cellStyle name="Sortie 2 2 3 7" xfId="2696"/>
    <cellStyle name="Sortie 2 2 3 7 2" xfId="28452"/>
    <cellStyle name="Sortie 2 2 3 7 3" xfId="28453"/>
    <cellStyle name="Sortie 2 2 3 7 4" xfId="28454"/>
    <cellStyle name="Sortie 2 2 3 7 5" xfId="28455"/>
    <cellStyle name="Sortie 2 2 3 7 6" xfId="28456"/>
    <cellStyle name="Sortie 2 2 3 7 7" xfId="28457"/>
    <cellStyle name="Sortie 2 2 3 7 8" xfId="28458"/>
    <cellStyle name="Sortie 2 2 3 7 9" xfId="28459"/>
    <cellStyle name="Sortie 2 2 3 8" xfId="1551"/>
    <cellStyle name="Sortie 2 2 3 8 2" xfId="28460"/>
    <cellStyle name="Sortie 2 2 3 8 3" xfId="28461"/>
    <cellStyle name="Sortie 2 2 3 8 4" xfId="28462"/>
    <cellStyle name="Sortie 2 2 3 8 5" xfId="28463"/>
    <cellStyle name="Sortie 2 2 3 8 6" xfId="28464"/>
    <cellStyle name="Sortie 2 2 3 8 7" xfId="28465"/>
    <cellStyle name="Sortie 2 2 3 8 8" xfId="28466"/>
    <cellStyle name="Sortie 2 2 3 9" xfId="6972"/>
    <cellStyle name="Sortie 2 2 3 9 2" xfId="28467"/>
    <cellStyle name="Sortie 2 2 3 9 3" xfId="28468"/>
    <cellStyle name="Sortie 2 2 3 9 4" xfId="28469"/>
    <cellStyle name="Sortie 2 2 3 9 5" xfId="28470"/>
    <cellStyle name="Sortie 2 2 3 9 6" xfId="28471"/>
    <cellStyle name="Sortie 2 2 3 9 7" xfId="28472"/>
    <cellStyle name="Sortie 2 2 4" xfId="1276"/>
    <cellStyle name="Sortie 2 2 4 10" xfId="28473"/>
    <cellStyle name="Sortie 2 2 4 2" xfId="3128"/>
    <cellStyle name="Sortie 2 2 4 2 2" xfId="6973"/>
    <cellStyle name="Sortie 2 2 4 2 2 2" xfId="28474"/>
    <cellStyle name="Sortie 2 2 4 2 2 3" xfId="28475"/>
    <cellStyle name="Sortie 2 2 4 2 2 4" xfId="28476"/>
    <cellStyle name="Sortie 2 2 4 2 2 5" xfId="28477"/>
    <cellStyle name="Sortie 2 2 4 2 2 6" xfId="28478"/>
    <cellStyle name="Sortie 2 2 4 2 2 7" xfId="28479"/>
    <cellStyle name="Sortie 2 2 4 2 3" xfId="28480"/>
    <cellStyle name="Sortie 2 2 4 2 4" xfId="28481"/>
    <cellStyle name="Sortie 2 2 4 2 5" xfId="28482"/>
    <cellStyle name="Sortie 2 2 4 2 6" xfId="28483"/>
    <cellStyle name="Sortie 2 2 4 3" xfId="2423"/>
    <cellStyle name="Sortie 2 2 4 3 2" xfId="6974"/>
    <cellStyle name="Sortie 2 2 4 3 2 2" xfId="28484"/>
    <cellStyle name="Sortie 2 2 4 3 2 3" xfId="28485"/>
    <cellStyle name="Sortie 2 2 4 3 2 4" xfId="28486"/>
    <cellStyle name="Sortie 2 2 4 3 2 5" xfId="28487"/>
    <cellStyle name="Sortie 2 2 4 3 2 6" xfId="28488"/>
    <cellStyle name="Sortie 2 2 4 3 2 7" xfId="28489"/>
    <cellStyle name="Sortie 2 2 4 3 3" xfId="28490"/>
    <cellStyle name="Sortie 2 2 4 3 4" xfId="28491"/>
    <cellStyle name="Sortie 2 2 4 3 5" xfId="28492"/>
    <cellStyle name="Sortie 2 2 4 3 6" xfId="28493"/>
    <cellStyle name="Sortie 2 2 4 4" xfId="6975"/>
    <cellStyle name="Sortie 2 2 4 4 2" xfId="28494"/>
    <cellStyle name="Sortie 2 2 4 4 3" xfId="28495"/>
    <cellStyle name="Sortie 2 2 4 4 4" xfId="28496"/>
    <cellStyle name="Sortie 2 2 4 4 5" xfId="28497"/>
    <cellStyle name="Sortie 2 2 4 4 6" xfId="28498"/>
    <cellStyle name="Sortie 2 2 4 4 7" xfId="28499"/>
    <cellStyle name="Sortie 2 2 4 5" xfId="6976"/>
    <cellStyle name="Sortie 2 2 4 5 2" xfId="28500"/>
    <cellStyle name="Sortie 2 2 4 5 3" xfId="28501"/>
    <cellStyle name="Sortie 2 2 4 5 4" xfId="28502"/>
    <cellStyle name="Sortie 2 2 4 5 5" xfId="28503"/>
    <cellStyle name="Sortie 2 2 4 5 6" xfId="28504"/>
    <cellStyle name="Sortie 2 2 4 5 7" xfId="28505"/>
    <cellStyle name="Sortie 2 2 4 6" xfId="28506"/>
    <cellStyle name="Sortie 2 2 4 7" xfId="28507"/>
    <cellStyle name="Sortie 2 2 4 8" xfId="28508"/>
    <cellStyle name="Sortie 2 2 4 9" xfId="28509"/>
    <cellStyle name="Sortie 2 2 5" xfId="2581"/>
    <cellStyle name="Sortie 2 2 5 2" xfId="28510"/>
    <cellStyle name="Sortie 2 2 5 3" xfId="28511"/>
    <cellStyle name="Sortie 2 2 5 4" xfId="28512"/>
    <cellStyle name="Sortie 2 2 5 5" xfId="28513"/>
    <cellStyle name="Sortie 2 2 5 6" xfId="28514"/>
    <cellStyle name="Sortie 2 2 5 7" xfId="28515"/>
    <cellStyle name="Sortie 2 2 5 8" xfId="28516"/>
    <cellStyle name="Sortie 2 2 5 9" xfId="28517"/>
    <cellStyle name="Sortie 2 2 6" xfId="1436"/>
    <cellStyle name="Sortie 2 2 6 2" xfId="28518"/>
    <cellStyle name="Sortie 2 2 6 3" xfId="28519"/>
    <cellStyle name="Sortie 2 2 6 4" xfId="28520"/>
    <cellStyle name="Sortie 2 2 6 5" xfId="28521"/>
    <cellStyle name="Sortie 2 2 6 6" xfId="28522"/>
    <cellStyle name="Sortie 2 2 6 7" xfId="28523"/>
    <cellStyle name="Sortie 2 2 6 8" xfId="28524"/>
    <cellStyle name="Sortie 2 2 7" xfId="6977"/>
    <cellStyle name="Sortie 2 2 7 2" xfId="28525"/>
    <cellStyle name="Sortie 2 2 7 3" xfId="28526"/>
    <cellStyle name="Sortie 2 2 7 4" xfId="28527"/>
    <cellStyle name="Sortie 2 2 7 5" xfId="28528"/>
    <cellStyle name="Sortie 2 2 7 6" xfId="28529"/>
    <cellStyle name="Sortie 2 2 7 7" xfId="28530"/>
    <cellStyle name="Sortie 2 2 8" xfId="28531"/>
    <cellStyle name="Sortie 2 2 9" xfId="28532"/>
    <cellStyle name="Sortie 2 3" xfId="623"/>
    <cellStyle name="Sortie 2 3 10" xfId="28533"/>
    <cellStyle name="Sortie 2 3 11" xfId="28534"/>
    <cellStyle name="Sortie 2 3 12" xfId="28535"/>
    <cellStyle name="Sortie 2 3 13" xfId="28536"/>
    <cellStyle name="Sortie 2 3 14" xfId="32658"/>
    <cellStyle name="Sortie 2 3 15" xfId="34536"/>
    <cellStyle name="Sortie 2 3 16" xfId="34848"/>
    <cellStyle name="Sortie 2 3 2" xfId="624"/>
    <cellStyle name="Sortie 2 3 2 10" xfId="28537"/>
    <cellStyle name="Sortie 2 3 2 11" xfId="28538"/>
    <cellStyle name="Sortie 2 3 2 12" xfId="28539"/>
    <cellStyle name="Sortie 2 3 2 13" xfId="32659"/>
    <cellStyle name="Sortie 2 3 2 14" xfId="34537"/>
    <cellStyle name="Sortie 2 3 2 15" xfId="34849"/>
    <cellStyle name="Sortie 2 3 2 2" xfId="625"/>
    <cellStyle name="Sortie 2 3 2 2 10" xfId="28540"/>
    <cellStyle name="Sortie 2 3 2 2 11" xfId="28541"/>
    <cellStyle name="Sortie 2 3 2 2 12" xfId="28542"/>
    <cellStyle name="Sortie 2 3 2 2 13" xfId="28543"/>
    <cellStyle name="Sortie 2 3 2 2 14" xfId="32660"/>
    <cellStyle name="Sortie 2 3 2 2 15" xfId="34538"/>
    <cellStyle name="Sortie 2 3 2 2 16" xfId="34850"/>
    <cellStyle name="Sortie 2 3 2 2 2" xfId="626"/>
    <cellStyle name="Sortie 2 3 2 2 2 10" xfId="28544"/>
    <cellStyle name="Sortie 2 3 2 2 2 11" xfId="28545"/>
    <cellStyle name="Sortie 2 3 2 2 2 12" xfId="28546"/>
    <cellStyle name="Sortie 2 3 2 2 2 13" xfId="28547"/>
    <cellStyle name="Sortie 2 3 2 2 2 14" xfId="32869"/>
    <cellStyle name="Sortie 2 3 2 2 2 15" xfId="34574"/>
    <cellStyle name="Sortie 2 3 2 2 2 16" xfId="34851"/>
    <cellStyle name="Sortie 2 3 2 2 2 2" xfId="1277"/>
    <cellStyle name="Sortie 2 3 2 2 2 2 10" xfId="28548"/>
    <cellStyle name="Sortie 2 3 2 2 2 2 11" xfId="33453"/>
    <cellStyle name="Sortie 2 3 2 2 2 2 12" xfId="34703"/>
    <cellStyle name="Sortie 2 3 2 2 2 2 2" xfId="3537"/>
    <cellStyle name="Sortie 2 3 2 2 2 2 2 2" xfId="6978"/>
    <cellStyle name="Sortie 2 3 2 2 2 2 2 2 2" xfId="28549"/>
    <cellStyle name="Sortie 2 3 2 2 2 2 2 2 3" xfId="28550"/>
    <cellStyle name="Sortie 2 3 2 2 2 2 2 2 4" xfId="28551"/>
    <cellStyle name="Sortie 2 3 2 2 2 2 2 2 5" xfId="28552"/>
    <cellStyle name="Sortie 2 3 2 2 2 2 2 2 6" xfId="28553"/>
    <cellStyle name="Sortie 2 3 2 2 2 2 2 2 7" xfId="28554"/>
    <cellStyle name="Sortie 2 3 2 2 2 2 2 3" xfId="28555"/>
    <cellStyle name="Sortie 2 3 2 2 2 2 2 4" xfId="28556"/>
    <cellStyle name="Sortie 2 3 2 2 2 2 2 5" xfId="28557"/>
    <cellStyle name="Sortie 2 3 2 2 2 2 2 6" xfId="28558"/>
    <cellStyle name="Sortie 2 3 2 2 2 2 3" xfId="2424"/>
    <cellStyle name="Sortie 2 3 2 2 2 2 3 2" xfId="6979"/>
    <cellStyle name="Sortie 2 3 2 2 2 2 3 2 2" xfId="28559"/>
    <cellStyle name="Sortie 2 3 2 2 2 2 3 2 3" xfId="28560"/>
    <cellStyle name="Sortie 2 3 2 2 2 2 3 2 4" xfId="28561"/>
    <cellStyle name="Sortie 2 3 2 2 2 2 3 2 5" xfId="28562"/>
    <cellStyle name="Sortie 2 3 2 2 2 2 3 2 6" xfId="28563"/>
    <cellStyle name="Sortie 2 3 2 2 2 2 3 2 7" xfId="28564"/>
    <cellStyle name="Sortie 2 3 2 2 2 2 3 3" xfId="28565"/>
    <cellStyle name="Sortie 2 3 2 2 2 2 3 4" xfId="28566"/>
    <cellStyle name="Sortie 2 3 2 2 2 2 3 5" xfId="28567"/>
    <cellStyle name="Sortie 2 3 2 2 2 2 3 6" xfId="28568"/>
    <cellStyle name="Sortie 2 3 2 2 2 2 4" xfId="6980"/>
    <cellStyle name="Sortie 2 3 2 2 2 2 4 2" xfId="28569"/>
    <cellStyle name="Sortie 2 3 2 2 2 2 4 3" xfId="28570"/>
    <cellStyle name="Sortie 2 3 2 2 2 2 4 4" xfId="28571"/>
    <cellStyle name="Sortie 2 3 2 2 2 2 4 5" xfId="28572"/>
    <cellStyle name="Sortie 2 3 2 2 2 2 4 6" xfId="28573"/>
    <cellStyle name="Sortie 2 3 2 2 2 2 4 7" xfId="28574"/>
    <cellStyle name="Sortie 2 3 2 2 2 2 5" xfId="6981"/>
    <cellStyle name="Sortie 2 3 2 2 2 2 5 2" xfId="28575"/>
    <cellStyle name="Sortie 2 3 2 2 2 2 5 3" xfId="28576"/>
    <cellStyle name="Sortie 2 3 2 2 2 2 5 4" xfId="28577"/>
    <cellStyle name="Sortie 2 3 2 2 2 2 5 5" xfId="28578"/>
    <cellStyle name="Sortie 2 3 2 2 2 2 5 6" xfId="28579"/>
    <cellStyle name="Sortie 2 3 2 2 2 2 5 7" xfId="28580"/>
    <cellStyle name="Sortie 2 3 2 2 2 2 6" xfId="28581"/>
    <cellStyle name="Sortie 2 3 2 2 2 2 7" xfId="28582"/>
    <cellStyle name="Sortie 2 3 2 2 2 2 8" xfId="28583"/>
    <cellStyle name="Sortie 2 3 2 2 2 2 9" xfId="28584"/>
    <cellStyle name="Sortie 2 3 2 2 2 3" xfId="3625"/>
    <cellStyle name="Sortie 2 3 2 2 2 3 2" xfId="6982"/>
    <cellStyle name="Sortie 2 3 2 2 2 3 2 2" xfId="28585"/>
    <cellStyle name="Sortie 2 3 2 2 2 3 2 3" xfId="28586"/>
    <cellStyle name="Sortie 2 3 2 2 2 3 2 4" xfId="28587"/>
    <cellStyle name="Sortie 2 3 2 2 2 3 2 5" xfId="28588"/>
    <cellStyle name="Sortie 2 3 2 2 2 3 2 6" xfId="28589"/>
    <cellStyle name="Sortie 2 3 2 2 2 3 2 7" xfId="28590"/>
    <cellStyle name="Sortie 2 3 2 2 2 3 3" xfId="28591"/>
    <cellStyle name="Sortie 2 3 2 2 2 3 4" xfId="28592"/>
    <cellStyle name="Sortie 2 3 2 2 2 3 5" xfId="28593"/>
    <cellStyle name="Sortie 2 3 2 2 2 3 6" xfId="28594"/>
    <cellStyle name="Sortie 2 3 2 2 2 3 7" xfId="28595"/>
    <cellStyle name="Sortie 2 3 2 2 2 4" xfId="2989"/>
    <cellStyle name="Sortie 2 3 2 2 2 4 2" xfId="6983"/>
    <cellStyle name="Sortie 2 3 2 2 2 4 2 2" xfId="28596"/>
    <cellStyle name="Sortie 2 3 2 2 2 4 2 3" xfId="28597"/>
    <cellStyle name="Sortie 2 3 2 2 2 4 2 4" xfId="28598"/>
    <cellStyle name="Sortie 2 3 2 2 2 4 2 5" xfId="28599"/>
    <cellStyle name="Sortie 2 3 2 2 2 4 2 6" xfId="28600"/>
    <cellStyle name="Sortie 2 3 2 2 2 4 2 7" xfId="28601"/>
    <cellStyle name="Sortie 2 3 2 2 2 4 3" xfId="28602"/>
    <cellStyle name="Sortie 2 3 2 2 2 4 4" xfId="28603"/>
    <cellStyle name="Sortie 2 3 2 2 2 4 5" xfId="28604"/>
    <cellStyle name="Sortie 2 3 2 2 2 4 6" xfId="28605"/>
    <cellStyle name="Sortie 2 3 2 2 2 5" xfId="1845"/>
    <cellStyle name="Sortie 2 3 2 2 2 5 2" xfId="6984"/>
    <cellStyle name="Sortie 2 3 2 2 2 5 2 2" xfId="28606"/>
    <cellStyle name="Sortie 2 3 2 2 2 5 2 3" xfId="28607"/>
    <cellStyle name="Sortie 2 3 2 2 2 5 2 4" xfId="28608"/>
    <cellStyle name="Sortie 2 3 2 2 2 5 2 5" xfId="28609"/>
    <cellStyle name="Sortie 2 3 2 2 2 5 2 6" xfId="28610"/>
    <cellStyle name="Sortie 2 3 2 2 2 5 2 7" xfId="28611"/>
    <cellStyle name="Sortie 2 3 2 2 2 5 3" xfId="28612"/>
    <cellStyle name="Sortie 2 3 2 2 2 5 4" xfId="28613"/>
    <cellStyle name="Sortie 2 3 2 2 2 5 5" xfId="28614"/>
    <cellStyle name="Sortie 2 3 2 2 2 5 6" xfId="28615"/>
    <cellStyle name="Sortie 2 3 2 2 2 6" xfId="6985"/>
    <cellStyle name="Sortie 2 3 2 2 2 6 2" xfId="28616"/>
    <cellStyle name="Sortie 2 3 2 2 2 6 3" xfId="28617"/>
    <cellStyle name="Sortie 2 3 2 2 2 6 4" xfId="28618"/>
    <cellStyle name="Sortie 2 3 2 2 2 6 5" xfId="28619"/>
    <cellStyle name="Sortie 2 3 2 2 2 6 6" xfId="28620"/>
    <cellStyle name="Sortie 2 3 2 2 2 6 7" xfId="28621"/>
    <cellStyle name="Sortie 2 3 2 2 2 7" xfId="6986"/>
    <cellStyle name="Sortie 2 3 2 2 2 7 2" xfId="28622"/>
    <cellStyle name="Sortie 2 3 2 2 2 7 3" xfId="28623"/>
    <cellStyle name="Sortie 2 3 2 2 2 7 4" xfId="28624"/>
    <cellStyle name="Sortie 2 3 2 2 2 7 5" xfId="28625"/>
    <cellStyle name="Sortie 2 3 2 2 2 7 6" xfId="28626"/>
    <cellStyle name="Sortie 2 3 2 2 2 7 7" xfId="28627"/>
    <cellStyle name="Sortie 2 3 2 2 2 8" xfId="28628"/>
    <cellStyle name="Sortie 2 3 2 2 2 9" xfId="28629"/>
    <cellStyle name="Sortie 2 3 2 2 3" xfId="627"/>
    <cellStyle name="Sortie 2 3 2 2 3 10" xfId="28630"/>
    <cellStyle name="Sortie 2 3 2 2 3 11" xfId="28631"/>
    <cellStyle name="Sortie 2 3 2 2 3 12" xfId="28632"/>
    <cellStyle name="Sortie 2 3 2 2 3 13" xfId="28633"/>
    <cellStyle name="Sortie 2 3 2 2 3 14" xfId="32938"/>
    <cellStyle name="Sortie 2 3 2 2 3 15" xfId="34614"/>
    <cellStyle name="Sortie 2 3 2 2 3 16" xfId="34852"/>
    <cellStyle name="Sortie 2 3 2 2 3 2" xfId="1278"/>
    <cellStyle name="Sortie 2 3 2 2 3 2 10" xfId="28634"/>
    <cellStyle name="Sortie 2 3 2 2 3 2 11" xfId="33454"/>
    <cellStyle name="Sortie 2 3 2 2 3 2 12" xfId="34704"/>
    <cellStyle name="Sortie 2 3 2 2 3 2 2" xfId="3538"/>
    <cellStyle name="Sortie 2 3 2 2 3 2 2 2" xfId="6987"/>
    <cellStyle name="Sortie 2 3 2 2 3 2 2 2 2" xfId="28635"/>
    <cellStyle name="Sortie 2 3 2 2 3 2 2 2 3" xfId="28636"/>
    <cellStyle name="Sortie 2 3 2 2 3 2 2 2 4" xfId="28637"/>
    <cellStyle name="Sortie 2 3 2 2 3 2 2 2 5" xfId="28638"/>
    <cellStyle name="Sortie 2 3 2 2 3 2 2 2 6" xfId="28639"/>
    <cellStyle name="Sortie 2 3 2 2 3 2 2 2 7" xfId="28640"/>
    <cellStyle name="Sortie 2 3 2 2 3 2 2 3" xfId="28641"/>
    <cellStyle name="Sortie 2 3 2 2 3 2 2 4" xfId="28642"/>
    <cellStyle name="Sortie 2 3 2 2 3 2 2 5" xfId="28643"/>
    <cellStyle name="Sortie 2 3 2 2 3 2 2 6" xfId="28644"/>
    <cellStyle name="Sortie 2 3 2 2 3 2 3" xfId="2425"/>
    <cellStyle name="Sortie 2 3 2 2 3 2 3 2" xfId="6988"/>
    <cellStyle name="Sortie 2 3 2 2 3 2 3 2 2" xfId="28645"/>
    <cellStyle name="Sortie 2 3 2 2 3 2 3 2 3" xfId="28646"/>
    <cellStyle name="Sortie 2 3 2 2 3 2 3 2 4" xfId="28647"/>
    <cellStyle name="Sortie 2 3 2 2 3 2 3 2 5" xfId="28648"/>
    <cellStyle name="Sortie 2 3 2 2 3 2 3 2 6" xfId="28649"/>
    <cellStyle name="Sortie 2 3 2 2 3 2 3 2 7" xfId="28650"/>
    <cellStyle name="Sortie 2 3 2 2 3 2 3 3" xfId="28651"/>
    <cellStyle name="Sortie 2 3 2 2 3 2 3 4" xfId="28652"/>
    <cellStyle name="Sortie 2 3 2 2 3 2 3 5" xfId="28653"/>
    <cellStyle name="Sortie 2 3 2 2 3 2 3 6" xfId="28654"/>
    <cellStyle name="Sortie 2 3 2 2 3 2 4" xfId="6989"/>
    <cellStyle name="Sortie 2 3 2 2 3 2 4 2" xfId="28655"/>
    <cellStyle name="Sortie 2 3 2 2 3 2 4 3" xfId="28656"/>
    <cellStyle name="Sortie 2 3 2 2 3 2 4 4" xfId="28657"/>
    <cellStyle name="Sortie 2 3 2 2 3 2 4 5" xfId="28658"/>
    <cellStyle name="Sortie 2 3 2 2 3 2 4 6" xfId="28659"/>
    <cellStyle name="Sortie 2 3 2 2 3 2 4 7" xfId="28660"/>
    <cellStyle name="Sortie 2 3 2 2 3 2 5" xfId="6990"/>
    <cellStyle name="Sortie 2 3 2 2 3 2 5 2" xfId="28661"/>
    <cellStyle name="Sortie 2 3 2 2 3 2 5 3" xfId="28662"/>
    <cellStyle name="Sortie 2 3 2 2 3 2 5 4" xfId="28663"/>
    <cellStyle name="Sortie 2 3 2 2 3 2 5 5" xfId="28664"/>
    <cellStyle name="Sortie 2 3 2 2 3 2 5 6" xfId="28665"/>
    <cellStyle name="Sortie 2 3 2 2 3 2 5 7" xfId="28666"/>
    <cellStyle name="Sortie 2 3 2 2 3 2 6" xfId="28667"/>
    <cellStyle name="Sortie 2 3 2 2 3 2 7" xfId="28668"/>
    <cellStyle name="Sortie 2 3 2 2 3 2 8" xfId="28669"/>
    <cellStyle name="Sortie 2 3 2 2 3 2 9" xfId="28670"/>
    <cellStyle name="Sortie 2 3 2 2 3 3" xfId="3626"/>
    <cellStyle name="Sortie 2 3 2 2 3 3 2" xfId="6991"/>
    <cellStyle name="Sortie 2 3 2 2 3 3 2 2" xfId="28671"/>
    <cellStyle name="Sortie 2 3 2 2 3 3 2 3" xfId="28672"/>
    <cellStyle name="Sortie 2 3 2 2 3 3 2 4" xfId="28673"/>
    <cellStyle name="Sortie 2 3 2 2 3 3 2 5" xfId="28674"/>
    <cellStyle name="Sortie 2 3 2 2 3 3 2 6" xfId="28675"/>
    <cellStyle name="Sortie 2 3 2 2 3 3 2 7" xfId="28676"/>
    <cellStyle name="Sortie 2 3 2 2 3 3 3" xfId="28677"/>
    <cellStyle name="Sortie 2 3 2 2 3 3 4" xfId="28678"/>
    <cellStyle name="Sortie 2 3 2 2 3 3 5" xfId="28679"/>
    <cellStyle name="Sortie 2 3 2 2 3 3 6" xfId="28680"/>
    <cellStyle name="Sortie 2 3 2 2 3 3 7" xfId="28681"/>
    <cellStyle name="Sortie 2 3 2 2 3 4" xfId="2990"/>
    <cellStyle name="Sortie 2 3 2 2 3 4 2" xfId="6992"/>
    <cellStyle name="Sortie 2 3 2 2 3 4 2 2" xfId="28682"/>
    <cellStyle name="Sortie 2 3 2 2 3 4 2 3" xfId="28683"/>
    <cellStyle name="Sortie 2 3 2 2 3 4 2 4" xfId="28684"/>
    <cellStyle name="Sortie 2 3 2 2 3 4 2 5" xfId="28685"/>
    <cellStyle name="Sortie 2 3 2 2 3 4 2 6" xfId="28686"/>
    <cellStyle name="Sortie 2 3 2 2 3 4 2 7" xfId="28687"/>
    <cellStyle name="Sortie 2 3 2 2 3 4 3" xfId="28688"/>
    <cellStyle name="Sortie 2 3 2 2 3 4 4" xfId="28689"/>
    <cellStyle name="Sortie 2 3 2 2 3 4 5" xfId="28690"/>
    <cellStyle name="Sortie 2 3 2 2 3 4 6" xfId="28691"/>
    <cellStyle name="Sortie 2 3 2 2 3 5" xfId="1846"/>
    <cellStyle name="Sortie 2 3 2 2 3 5 2" xfId="6993"/>
    <cellStyle name="Sortie 2 3 2 2 3 5 2 2" xfId="28692"/>
    <cellStyle name="Sortie 2 3 2 2 3 5 2 3" xfId="28693"/>
    <cellStyle name="Sortie 2 3 2 2 3 5 2 4" xfId="28694"/>
    <cellStyle name="Sortie 2 3 2 2 3 5 2 5" xfId="28695"/>
    <cellStyle name="Sortie 2 3 2 2 3 5 2 6" xfId="28696"/>
    <cellStyle name="Sortie 2 3 2 2 3 5 2 7" xfId="28697"/>
    <cellStyle name="Sortie 2 3 2 2 3 5 3" xfId="28698"/>
    <cellStyle name="Sortie 2 3 2 2 3 5 4" xfId="28699"/>
    <cellStyle name="Sortie 2 3 2 2 3 5 5" xfId="28700"/>
    <cellStyle name="Sortie 2 3 2 2 3 5 6" xfId="28701"/>
    <cellStyle name="Sortie 2 3 2 2 3 6" xfId="6994"/>
    <cellStyle name="Sortie 2 3 2 2 3 6 2" xfId="28702"/>
    <cellStyle name="Sortie 2 3 2 2 3 6 3" xfId="28703"/>
    <cellStyle name="Sortie 2 3 2 2 3 6 4" xfId="28704"/>
    <cellStyle name="Sortie 2 3 2 2 3 6 5" xfId="28705"/>
    <cellStyle name="Sortie 2 3 2 2 3 6 6" xfId="28706"/>
    <cellStyle name="Sortie 2 3 2 2 3 6 7" xfId="28707"/>
    <cellStyle name="Sortie 2 3 2 2 3 7" xfId="6995"/>
    <cellStyle name="Sortie 2 3 2 2 3 7 2" xfId="28708"/>
    <cellStyle name="Sortie 2 3 2 2 3 7 3" xfId="28709"/>
    <cellStyle name="Sortie 2 3 2 2 3 7 4" xfId="28710"/>
    <cellStyle name="Sortie 2 3 2 2 3 7 5" xfId="28711"/>
    <cellStyle name="Sortie 2 3 2 2 3 7 6" xfId="28712"/>
    <cellStyle name="Sortie 2 3 2 2 3 7 7" xfId="28713"/>
    <cellStyle name="Sortie 2 3 2 2 3 8" xfId="28714"/>
    <cellStyle name="Sortie 2 3 2 2 3 9" xfId="28715"/>
    <cellStyle name="Sortie 2 3 2 2 4" xfId="628"/>
    <cellStyle name="Sortie 2 3 2 2 4 10" xfId="28716"/>
    <cellStyle name="Sortie 2 3 2 2 4 11" xfId="28717"/>
    <cellStyle name="Sortie 2 3 2 2 4 12" xfId="28718"/>
    <cellStyle name="Sortie 2 3 2 2 4 13" xfId="28719"/>
    <cellStyle name="Sortie 2 3 2 2 4 14" xfId="32958"/>
    <cellStyle name="Sortie 2 3 2 2 4 15" xfId="34634"/>
    <cellStyle name="Sortie 2 3 2 2 4 16" xfId="34853"/>
    <cellStyle name="Sortie 2 3 2 2 4 2" xfId="1279"/>
    <cellStyle name="Sortie 2 3 2 2 4 2 10" xfId="28720"/>
    <cellStyle name="Sortie 2 3 2 2 4 2 11" xfId="33455"/>
    <cellStyle name="Sortie 2 3 2 2 4 2 12" xfId="34705"/>
    <cellStyle name="Sortie 2 3 2 2 4 2 2" xfId="3539"/>
    <cellStyle name="Sortie 2 3 2 2 4 2 2 2" xfId="6996"/>
    <cellStyle name="Sortie 2 3 2 2 4 2 2 2 2" xfId="28721"/>
    <cellStyle name="Sortie 2 3 2 2 4 2 2 2 3" xfId="28722"/>
    <cellStyle name="Sortie 2 3 2 2 4 2 2 2 4" xfId="28723"/>
    <cellStyle name="Sortie 2 3 2 2 4 2 2 2 5" xfId="28724"/>
    <cellStyle name="Sortie 2 3 2 2 4 2 2 2 6" xfId="28725"/>
    <cellStyle name="Sortie 2 3 2 2 4 2 2 2 7" xfId="28726"/>
    <cellStyle name="Sortie 2 3 2 2 4 2 2 3" xfId="28727"/>
    <cellStyle name="Sortie 2 3 2 2 4 2 2 4" xfId="28728"/>
    <cellStyle name="Sortie 2 3 2 2 4 2 2 5" xfId="28729"/>
    <cellStyle name="Sortie 2 3 2 2 4 2 2 6" xfId="28730"/>
    <cellStyle name="Sortie 2 3 2 2 4 2 3" xfId="2426"/>
    <cellStyle name="Sortie 2 3 2 2 4 2 3 2" xfId="6997"/>
    <cellStyle name="Sortie 2 3 2 2 4 2 3 2 2" xfId="28731"/>
    <cellStyle name="Sortie 2 3 2 2 4 2 3 2 3" xfId="28732"/>
    <cellStyle name="Sortie 2 3 2 2 4 2 3 2 4" xfId="28733"/>
    <cellStyle name="Sortie 2 3 2 2 4 2 3 2 5" xfId="28734"/>
    <cellStyle name="Sortie 2 3 2 2 4 2 3 2 6" xfId="28735"/>
    <cellStyle name="Sortie 2 3 2 2 4 2 3 2 7" xfId="28736"/>
    <cellStyle name="Sortie 2 3 2 2 4 2 3 3" xfId="28737"/>
    <cellStyle name="Sortie 2 3 2 2 4 2 3 4" xfId="28738"/>
    <cellStyle name="Sortie 2 3 2 2 4 2 3 5" xfId="28739"/>
    <cellStyle name="Sortie 2 3 2 2 4 2 3 6" xfId="28740"/>
    <cellStyle name="Sortie 2 3 2 2 4 2 4" xfId="6998"/>
    <cellStyle name="Sortie 2 3 2 2 4 2 4 2" xfId="28741"/>
    <cellStyle name="Sortie 2 3 2 2 4 2 4 3" xfId="28742"/>
    <cellStyle name="Sortie 2 3 2 2 4 2 4 4" xfId="28743"/>
    <cellStyle name="Sortie 2 3 2 2 4 2 4 5" xfId="28744"/>
    <cellStyle name="Sortie 2 3 2 2 4 2 4 6" xfId="28745"/>
    <cellStyle name="Sortie 2 3 2 2 4 2 4 7" xfId="28746"/>
    <cellStyle name="Sortie 2 3 2 2 4 2 5" xfId="6999"/>
    <cellStyle name="Sortie 2 3 2 2 4 2 5 2" xfId="28747"/>
    <cellStyle name="Sortie 2 3 2 2 4 2 5 3" xfId="28748"/>
    <cellStyle name="Sortie 2 3 2 2 4 2 5 4" xfId="28749"/>
    <cellStyle name="Sortie 2 3 2 2 4 2 5 5" xfId="28750"/>
    <cellStyle name="Sortie 2 3 2 2 4 2 5 6" xfId="28751"/>
    <cellStyle name="Sortie 2 3 2 2 4 2 5 7" xfId="28752"/>
    <cellStyle name="Sortie 2 3 2 2 4 2 6" xfId="28753"/>
    <cellStyle name="Sortie 2 3 2 2 4 2 7" xfId="28754"/>
    <cellStyle name="Sortie 2 3 2 2 4 2 8" xfId="28755"/>
    <cellStyle name="Sortie 2 3 2 2 4 2 9" xfId="28756"/>
    <cellStyle name="Sortie 2 3 2 2 4 3" xfId="3627"/>
    <cellStyle name="Sortie 2 3 2 2 4 3 2" xfId="7000"/>
    <cellStyle name="Sortie 2 3 2 2 4 3 2 2" xfId="28757"/>
    <cellStyle name="Sortie 2 3 2 2 4 3 2 3" xfId="28758"/>
    <cellStyle name="Sortie 2 3 2 2 4 3 2 4" xfId="28759"/>
    <cellStyle name="Sortie 2 3 2 2 4 3 2 5" xfId="28760"/>
    <cellStyle name="Sortie 2 3 2 2 4 3 2 6" xfId="28761"/>
    <cellStyle name="Sortie 2 3 2 2 4 3 2 7" xfId="28762"/>
    <cellStyle name="Sortie 2 3 2 2 4 3 3" xfId="28763"/>
    <cellStyle name="Sortie 2 3 2 2 4 3 4" xfId="28764"/>
    <cellStyle name="Sortie 2 3 2 2 4 3 5" xfId="28765"/>
    <cellStyle name="Sortie 2 3 2 2 4 3 6" xfId="28766"/>
    <cellStyle name="Sortie 2 3 2 2 4 3 7" xfId="28767"/>
    <cellStyle name="Sortie 2 3 2 2 4 4" xfId="2991"/>
    <cellStyle name="Sortie 2 3 2 2 4 4 2" xfId="7001"/>
    <cellStyle name="Sortie 2 3 2 2 4 4 2 2" xfId="28768"/>
    <cellStyle name="Sortie 2 3 2 2 4 4 2 3" xfId="28769"/>
    <cellStyle name="Sortie 2 3 2 2 4 4 2 4" xfId="28770"/>
    <cellStyle name="Sortie 2 3 2 2 4 4 2 5" xfId="28771"/>
    <cellStyle name="Sortie 2 3 2 2 4 4 2 6" xfId="28772"/>
    <cellStyle name="Sortie 2 3 2 2 4 4 2 7" xfId="28773"/>
    <cellStyle name="Sortie 2 3 2 2 4 4 3" xfId="28774"/>
    <cellStyle name="Sortie 2 3 2 2 4 4 4" xfId="28775"/>
    <cellStyle name="Sortie 2 3 2 2 4 4 5" xfId="28776"/>
    <cellStyle name="Sortie 2 3 2 2 4 4 6" xfId="28777"/>
    <cellStyle name="Sortie 2 3 2 2 4 5" xfId="1847"/>
    <cellStyle name="Sortie 2 3 2 2 4 5 2" xfId="7002"/>
    <cellStyle name="Sortie 2 3 2 2 4 5 2 2" xfId="28778"/>
    <cellStyle name="Sortie 2 3 2 2 4 5 2 3" xfId="28779"/>
    <cellStyle name="Sortie 2 3 2 2 4 5 2 4" xfId="28780"/>
    <cellStyle name="Sortie 2 3 2 2 4 5 2 5" xfId="28781"/>
    <cellStyle name="Sortie 2 3 2 2 4 5 2 6" xfId="28782"/>
    <cellStyle name="Sortie 2 3 2 2 4 5 2 7" xfId="28783"/>
    <cellStyle name="Sortie 2 3 2 2 4 5 3" xfId="28784"/>
    <cellStyle name="Sortie 2 3 2 2 4 5 4" xfId="28785"/>
    <cellStyle name="Sortie 2 3 2 2 4 5 5" xfId="28786"/>
    <cellStyle name="Sortie 2 3 2 2 4 5 6" xfId="28787"/>
    <cellStyle name="Sortie 2 3 2 2 4 6" xfId="7003"/>
    <cellStyle name="Sortie 2 3 2 2 4 6 2" xfId="28788"/>
    <cellStyle name="Sortie 2 3 2 2 4 6 3" xfId="28789"/>
    <cellStyle name="Sortie 2 3 2 2 4 6 4" xfId="28790"/>
    <cellStyle name="Sortie 2 3 2 2 4 6 5" xfId="28791"/>
    <cellStyle name="Sortie 2 3 2 2 4 6 6" xfId="28792"/>
    <cellStyle name="Sortie 2 3 2 2 4 6 7" xfId="28793"/>
    <cellStyle name="Sortie 2 3 2 2 4 7" xfId="7004"/>
    <cellStyle name="Sortie 2 3 2 2 4 7 2" xfId="28794"/>
    <cellStyle name="Sortie 2 3 2 2 4 7 3" xfId="28795"/>
    <cellStyle name="Sortie 2 3 2 2 4 7 4" xfId="28796"/>
    <cellStyle name="Sortie 2 3 2 2 4 7 5" xfId="28797"/>
    <cellStyle name="Sortie 2 3 2 2 4 7 6" xfId="28798"/>
    <cellStyle name="Sortie 2 3 2 2 4 7 7" xfId="28799"/>
    <cellStyle name="Sortie 2 3 2 2 4 8" xfId="28800"/>
    <cellStyle name="Sortie 2 3 2 2 4 9" xfId="28801"/>
    <cellStyle name="Sortie 2 3 2 2 5" xfId="629"/>
    <cellStyle name="Sortie 2 3 2 2 5 10" xfId="28802"/>
    <cellStyle name="Sortie 2 3 2 2 5 11" xfId="28803"/>
    <cellStyle name="Sortie 2 3 2 2 5 12" xfId="28804"/>
    <cellStyle name="Sortie 2 3 2 2 5 13" xfId="28805"/>
    <cellStyle name="Sortie 2 3 2 2 5 14" xfId="32977"/>
    <cellStyle name="Sortie 2 3 2 2 5 15" xfId="34653"/>
    <cellStyle name="Sortie 2 3 2 2 5 16" xfId="34854"/>
    <cellStyle name="Sortie 2 3 2 2 5 2" xfId="1280"/>
    <cellStyle name="Sortie 2 3 2 2 5 2 10" xfId="28806"/>
    <cellStyle name="Sortie 2 3 2 2 5 2 2" xfId="3540"/>
    <cellStyle name="Sortie 2 3 2 2 5 2 2 2" xfId="7005"/>
    <cellStyle name="Sortie 2 3 2 2 5 2 2 2 2" xfId="28807"/>
    <cellStyle name="Sortie 2 3 2 2 5 2 2 2 3" xfId="28808"/>
    <cellStyle name="Sortie 2 3 2 2 5 2 2 2 4" xfId="28809"/>
    <cellStyle name="Sortie 2 3 2 2 5 2 2 2 5" xfId="28810"/>
    <cellStyle name="Sortie 2 3 2 2 5 2 2 2 6" xfId="28811"/>
    <cellStyle name="Sortie 2 3 2 2 5 2 2 2 7" xfId="28812"/>
    <cellStyle name="Sortie 2 3 2 2 5 2 2 3" xfId="28813"/>
    <cellStyle name="Sortie 2 3 2 2 5 2 2 4" xfId="28814"/>
    <cellStyle name="Sortie 2 3 2 2 5 2 2 5" xfId="28815"/>
    <cellStyle name="Sortie 2 3 2 2 5 2 2 6" xfId="28816"/>
    <cellStyle name="Sortie 2 3 2 2 5 2 3" xfId="2427"/>
    <cellStyle name="Sortie 2 3 2 2 5 2 3 2" xfId="7006"/>
    <cellStyle name="Sortie 2 3 2 2 5 2 3 2 2" xfId="28817"/>
    <cellStyle name="Sortie 2 3 2 2 5 2 3 2 3" xfId="28818"/>
    <cellStyle name="Sortie 2 3 2 2 5 2 3 2 4" xfId="28819"/>
    <cellStyle name="Sortie 2 3 2 2 5 2 3 2 5" xfId="28820"/>
    <cellStyle name="Sortie 2 3 2 2 5 2 3 2 6" xfId="28821"/>
    <cellStyle name="Sortie 2 3 2 2 5 2 3 2 7" xfId="28822"/>
    <cellStyle name="Sortie 2 3 2 2 5 2 3 3" xfId="28823"/>
    <cellStyle name="Sortie 2 3 2 2 5 2 3 4" xfId="28824"/>
    <cellStyle name="Sortie 2 3 2 2 5 2 3 5" xfId="28825"/>
    <cellStyle name="Sortie 2 3 2 2 5 2 3 6" xfId="28826"/>
    <cellStyle name="Sortie 2 3 2 2 5 2 4" xfId="7007"/>
    <cellStyle name="Sortie 2 3 2 2 5 2 4 2" xfId="28827"/>
    <cellStyle name="Sortie 2 3 2 2 5 2 4 3" xfId="28828"/>
    <cellStyle name="Sortie 2 3 2 2 5 2 4 4" xfId="28829"/>
    <cellStyle name="Sortie 2 3 2 2 5 2 4 5" xfId="28830"/>
    <cellStyle name="Sortie 2 3 2 2 5 2 4 6" xfId="28831"/>
    <cellStyle name="Sortie 2 3 2 2 5 2 4 7" xfId="28832"/>
    <cellStyle name="Sortie 2 3 2 2 5 2 5" xfId="7008"/>
    <cellStyle name="Sortie 2 3 2 2 5 2 5 2" xfId="28833"/>
    <cellStyle name="Sortie 2 3 2 2 5 2 5 3" xfId="28834"/>
    <cellStyle name="Sortie 2 3 2 2 5 2 5 4" xfId="28835"/>
    <cellStyle name="Sortie 2 3 2 2 5 2 5 5" xfId="28836"/>
    <cellStyle name="Sortie 2 3 2 2 5 2 5 6" xfId="28837"/>
    <cellStyle name="Sortie 2 3 2 2 5 2 5 7" xfId="28838"/>
    <cellStyle name="Sortie 2 3 2 2 5 2 6" xfId="28839"/>
    <cellStyle name="Sortie 2 3 2 2 5 2 7" xfId="28840"/>
    <cellStyle name="Sortie 2 3 2 2 5 2 8" xfId="28841"/>
    <cellStyle name="Sortie 2 3 2 2 5 2 9" xfId="28842"/>
    <cellStyle name="Sortie 2 3 2 2 5 3" xfId="3628"/>
    <cellStyle name="Sortie 2 3 2 2 5 3 2" xfId="7009"/>
    <cellStyle name="Sortie 2 3 2 2 5 3 2 2" xfId="28843"/>
    <cellStyle name="Sortie 2 3 2 2 5 3 2 3" xfId="28844"/>
    <cellStyle name="Sortie 2 3 2 2 5 3 2 4" xfId="28845"/>
    <cellStyle name="Sortie 2 3 2 2 5 3 2 5" xfId="28846"/>
    <cellStyle name="Sortie 2 3 2 2 5 3 2 6" xfId="28847"/>
    <cellStyle name="Sortie 2 3 2 2 5 3 2 7" xfId="28848"/>
    <cellStyle name="Sortie 2 3 2 2 5 3 3" xfId="28849"/>
    <cellStyle name="Sortie 2 3 2 2 5 3 4" xfId="28850"/>
    <cellStyle name="Sortie 2 3 2 2 5 3 5" xfId="28851"/>
    <cellStyle name="Sortie 2 3 2 2 5 3 6" xfId="28852"/>
    <cellStyle name="Sortie 2 3 2 2 5 3 7" xfId="28853"/>
    <cellStyle name="Sortie 2 3 2 2 5 4" xfId="2992"/>
    <cellStyle name="Sortie 2 3 2 2 5 4 2" xfId="7010"/>
    <cellStyle name="Sortie 2 3 2 2 5 4 2 2" xfId="28854"/>
    <cellStyle name="Sortie 2 3 2 2 5 4 2 3" xfId="28855"/>
    <cellStyle name="Sortie 2 3 2 2 5 4 2 4" xfId="28856"/>
    <cellStyle name="Sortie 2 3 2 2 5 4 2 5" xfId="28857"/>
    <cellStyle name="Sortie 2 3 2 2 5 4 2 6" xfId="28858"/>
    <cellStyle name="Sortie 2 3 2 2 5 4 2 7" xfId="28859"/>
    <cellStyle name="Sortie 2 3 2 2 5 4 3" xfId="28860"/>
    <cellStyle name="Sortie 2 3 2 2 5 4 4" xfId="28861"/>
    <cellStyle name="Sortie 2 3 2 2 5 4 5" xfId="28862"/>
    <cellStyle name="Sortie 2 3 2 2 5 4 6" xfId="28863"/>
    <cellStyle name="Sortie 2 3 2 2 5 5" xfId="1848"/>
    <cellStyle name="Sortie 2 3 2 2 5 5 2" xfId="7011"/>
    <cellStyle name="Sortie 2 3 2 2 5 5 2 2" xfId="28864"/>
    <cellStyle name="Sortie 2 3 2 2 5 5 2 3" xfId="28865"/>
    <cellStyle name="Sortie 2 3 2 2 5 5 2 4" xfId="28866"/>
    <cellStyle name="Sortie 2 3 2 2 5 5 2 5" xfId="28867"/>
    <cellStyle name="Sortie 2 3 2 2 5 5 2 6" xfId="28868"/>
    <cellStyle name="Sortie 2 3 2 2 5 5 2 7" xfId="28869"/>
    <cellStyle name="Sortie 2 3 2 2 5 5 3" xfId="28870"/>
    <cellStyle name="Sortie 2 3 2 2 5 5 4" xfId="28871"/>
    <cellStyle name="Sortie 2 3 2 2 5 5 5" xfId="28872"/>
    <cellStyle name="Sortie 2 3 2 2 5 5 6" xfId="28873"/>
    <cellStyle name="Sortie 2 3 2 2 5 6" xfId="7012"/>
    <cellStyle name="Sortie 2 3 2 2 5 6 2" xfId="28874"/>
    <cellStyle name="Sortie 2 3 2 2 5 6 3" xfId="28875"/>
    <cellStyle name="Sortie 2 3 2 2 5 6 4" xfId="28876"/>
    <cellStyle name="Sortie 2 3 2 2 5 6 5" xfId="28877"/>
    <cellStyle name="Sortie 2 3 2 2 5 6 6" xfId="28878"/>
    <cellStyle name="Sortie 2 3 2 2 5 6 7" xfId="28879"/>
    <cellStyle name="Sortie 2 3 2 2 5 7" xfId="7013"/>
    <cellStyle name="Sortie 2 3 2 2 5 7 2" xfId="28880"/>
    <cellStyle name="Sortie 2 3 2 2 5 7 3" xfId="28881"/>
    <cellStyle name="Sortie 2 3 2 2 5 7 4" xfId="28882"/>
    <cellStyle name="Sortie 2 3 2 2 5 7 5" xfId="28883"/>
    <cellStyle name="Sortie 2 3 2 2 5 7 6" xfId="28884"/>
    <cellStyle name="Sortie 2 3 2 2 5 7 7" xfId="28885"/>
    <cellStyle name="Sortie 2 3 2 2 5 8" xfId="28886"/>
    <cellStyle name="Sortie 2 3 2 2 5 9" xfId="28887"/>
    <cellStyle name="Sortie 2 3 2 2 6" xfId="1281"/>
    <cellStyle name="Sortie 2 3 2 2 6 10" xfId="28888"/>
    <cellStyle name="Sortie 2 3 2 2 6 2" xfId="3244"/>
    <cellStyle name="Sortie 2 3 2 2 6 2 2" xfId="7014"/>
    <cellStyle name="Sortie 2 3 2 2 6 2 2 2" xfId="28889"/>
    <cellStyle name="Sortie 2 3 2 2 6 2 2 3" xfId="28890"/>
    <cellStyle name="Sortie 2 3 2 2 6 2 2 4" xfId="28891"/>
    <cellStyle name="Sortie 2 3 2 2 6 2 2 5" xfId="28892"/>
    <cellStyle name="Sortie 2 3 2 2 6 2 2 6" xfId="28893"/>
    <cellStyle name="Sortie 2 3 2 2 6 2 2 7" xfId="28894"/>
    <cellStyle name="Sortie 2 3 2 2 6 2 3" xfId="28895"/>
    <cellStyle name="Sortie 2 3 2 2 6 2 4" xfId="28896"/>
    <cellStyle name="Sortie 2 3 2 2 6 2 5" xfId="28897"/>
    <cellStyle name="Sortie 2 3 2 2 6 2 6" xfId="28898"/>
    <cellStyle name="Sortie 2 3 2 2 6 3" xfId="2428"/>
    <cellStyle name="Sortie 2 3 2 2 6 3 2" xfId="7015"/>
    <cellStyle name="Sortie 2 3 2 2 6 3 2 2" xfId="28899"/>
    <cellStyle name="Sortie 2 3 2 2 6 3 2 3" xfId="28900"/>
    <cellStyle name="Sortie 2 3 2 2 6 3 2 4" xfId="28901"/>
    <cellStyle name="Sortie 2 3 2 2 6 3 2 5" xfId="28902"/>
    <cellStyle name="Sortie 2 3 2 2 6 3 2 6" xfId="28903"/>
    <cellStyle name="Sortie 2 3 2 2 6 3 2 7" xfId="28904"/>
    <cellStyle name="Sortie 2 3 2 2 6 3 3" xfId="28905"/>
    <cellStyle name="Sortie 2 3 2 2 6 3 4" xfId="28906"/>
    <cellStyle name="Sortie 2 3 2 2 6 3 5" xfId="28907"/>
    <cellStyle name="Sortie 2 3 2 2 6 3 6" xfId="28908"/>
    <cellStyle name="Sortie 2 3 2 2 6 4" xfId="7016"/>
    <cellStyle name="Sortie 2 3 2 2 6 4 2" xfId="28909"/>
    <cellStyle name="Sortie 2 3 2 2 6 4 3" xfId="28910"/>
    <cellStyle name="Sortie 2 3 2 2 6 4 4" xfId="28911"/>
    <cellStyle name="Sortie 2 3 2 2 6 4 5" xfId="28912"/>
    <cellStyle name="Sortie 2 3 2 2 6 4 6" xfId="28913"/>
    <cellStyle name="Sortie 2 3 2 2 6 4 7" xfId="28914"/>
    <cellStyle name="Sortie 2 3 2 2 6 5" xfId="7017"/>
    <cellStyle name="Sortie 2 3 2 2 6 5 2" xfId="28915"/>
    <cellStyle name="Sortie 2 3 2 2 6 5 3" xfId="28916"/>
    <cellStyle name="Sortie 2 3 2 2 6 5 4" xfId="28917"/>
    <cellStyle name="Sortie 2 3 2 2 6 5 5" xfId="28918"/>
    <cellStyle name="Sortie 2 3 2 2 6 5 6" xfId="28919"/>
    <cellStyle name="Sortie 2 3 2 2 6 5 7" xfId="28920"/>
    <cellStyle name="Sortie 2 3 2 2 6 6" xfId="28921"/>
    <cellStyle name="Sortie 2 3 2 2 6 7" xfId="28922"/>
    <cellStyle name="Sortie 2 3 2 2 6 8" xfId="28923"/>
    <cellStyle name="Sortie 2 3 2 2 6 9" xfId="28924"/>
    <cellStyle name="Sortie 2 3 2 2 7" xfId="2697"/>
    <cellStyle name="Sortie 2 3 2 2 7 2" xfId="28925"/>
    <cellStyle name="Sortie 2 3 2 2 7 3" xfId="28926"/>
    <cellStyle name="Sortie 2 3 2 2 7 4" xfId="28927"/>
    <cellStyle name="Sortie 2 3 2 2 7 5" xfId="28928"/>
    <cellStyle name="Sortie 2 3 2 2 7 6" xfId="28929"/>
    <cellStyle name="Sortie 2 3 2 2 7 7" xfId="28930"/>
    <cellStyle name="Sortie 2 3 2 2 7 8" xfId="28931"/>
    <cellStyle name="Sortie 2 3 2 2 7 9" xfId="28932"/>
    <cellStyle name="Sortie 2 3 2 2 8" xfId="1552"/>
    <cellStyle name="Sortie 2 3 2 2 8 2" xfId="28933"/>
    <cellStyle name="Sortie 2 3 2 2 8 3" xfId="28934"/>
    <cellStyle name="Sortie 2 3 2 2 8 4" xfId="28935"/>
    <cellStyle name="Sortie 2 3 2 2 8 5" xfId="28936"/>
    <cellStyle name="Sortie 2 3 2 2 8 6" xfId="28937"/>
    <cellStyle name="Sortie 2 3 2 2 8 7" xfId="28938"/>
    <cellStyle name="Sortie 2 3 2 2 8 8" xfId="28939"/>
    <cellStyle name="Sortie 2 3 2 2 9" xfId="7018"/>
    <cellStyle name="Sortie 2 3 2 2 9 2" xfId="28940"/>
    <cellStyle name="Sortie 2 3 2 2 9 3" xfId="28941"/>
    <cellStyle name="Sortie 2 3 2 2 9 4" xfId="28942"/>
    <cellStyle name="Sortie 2 3 2 2 9 5" xfId="28943"/>
    <cellStyle name="Sortie 2 3 2 2 9 6" xfId="28944"/>
    <cellStyle name="Sortie 2 3 2 2 9 7" xfId="28945"/>
    <cellStyle name="Sortie 2 3 2 3" xfId="1282"/>
    <cellStyle name="Sortie 2 3 2 3 10" xfId="28946"/>
    <cellStyle name="Sortie 2 3 2 3 2" xfId="3131"/>
    <cellStyle name="Sortie 2 3 2 3 2 2" xfId="7019"/>
    <cellStyle name="Sortie 2 3 2 3 2 2 2" xfId="28947"/>
    <cellStyle name="Sortie 2 3 2 3 2 2 3" xfId="28948"/>
    <cellStyle name="Sortie 2 3 2 3 2 2 4" xfId="28949"/>
    <cellStyle name="Sortie 2 3 2 3 2 2 5" xfId="28950"/>
    <cellStyle name="Sortie 2 3 2 3 2 2 6" xfId="28951"/>
    <cellStyle name="Sortie 2 3 2 3 2 2 7" xfId="28952"/>
    <cellStyle name="Sortie 2 3 2 3 2 3" xfId="28953"/>
    <cellStyle name="Sortie 2 3 2 3 2 4" xfId="28954"/>
    <cellStyle name="Sortie 2 3 2 3 2 5" xfId="28955"/>
    <cellStyle name="Sortie 2 3 2 3 2 6" xfId="28956"/>
    <cellStyle name="Sortie 2 3 2 3 3" xfId="2429"/>
    <cellStyle name="Sortie 2 3 2 3 3 2" xfId="7020"/>
    <cellStyle name="Sortie 2 3 2 3 3 2 2" xfId="28957"/>
    <cellStyle name="Sortie 2 3 2 3 3 2 3" xfId="28958"/>
    <cellStyle name="Sortie 2 3 2 3 3 2 4" xfId="28959"/>
    <cellStyle name="Sortie 2 3 2 3 3 2 5" xfId="28960"/>
    <cellStyle name="Sortie 2 3 2 3 3 2 6" xfId="28961"/>
    <cellStyle name="Sortie 2 3 2 3 3 2 7" xfId="28962"/>
    <cellStyle name="Sortie 2 3 2 3 3 3" xfId="28963"/>
    <cellStyle name="Sortie 2 3 2 3 3 4" xfId="28964"/>
    <cellStyle name="Sortie 2 3 2 3 3 5" xfId="28965"/>
    <cellStyle name="Sortie 2 3 2 3 3 6" xfId="28966"/>
    <cellStyle name="Sortie 2 3 2 3 4" xfId="7021"/>
    <cellStyle name="Sortie 2 3 2 3 4 2" xfId="28967"/>
    <cellStyle name="Sortie 2 3 2 3 4 3" xfId="28968"/>
    <cellStyle name="Sortie 2 3 2 3 4 4" xfId="28969"/>
    <cellStyle name="Sortie 2 3 2 3 4 5" xfId="28970"/>
    <cellStyle name="Sortie 2 3 2 3 4 6" xfId="28971"/>
    <cellStyle name="Sortie 2 3 2 3 4 7" xfId="28972"/>
    <cellStyle name="Sortie 2 3 2 3 5" xfId="7022"/>
    <cellStyle name="Sortie 2 3 2 3 5 2" xfId="28973"/>
    <cellStyle name="Sortie 2 3 2 3 5 3" xfId="28974"/>
    <cellStyle name="Sortie 2 3 2 3 5 4" xfId="28975"/>
    <cellStyle name="Sortie 2 3 2 3 5 5" xfId="28976"/>
    <cellStyle name="Sortie 2 3 2 3 5 6" xfId="28977"/>
    <cellStyle name="Sortie 2 3 2 3 5 7" xfId="28978"/>
    <cellStyle name="Sortie 2 3 2 3 6" xfId="28979"/>
    <cellStyle name="Sortie 2 3 2 3 7" xfId="28980"/>
    <cellStyle name="Sortie 2 3 2 3 8" xfId="28981"/>
    <cellStyle name="Sortie 2 3 2 3 9" xfId="28982"/>
    <cellStyle name="Sortie 2 3 2 4" xfId="2584"/>
    <cellStyle name="Sortie 2 3 2 4 2" xfId="28983"/>
    <cellStyle name="Sortie 2 3 2 4 3" xfId="28984"/>
    <cellStyle name="Sortie 2 3 2 4 4" xfId="28985"/>
    <cellStyle name="Sortie 2 3 2 4 5" xfId="28986"/>
    <cellStyle name="Sortie 2 3 2 4 6" xfId="28987"/>
    <cellStyle name="Sortie 2 3 2 4 7" xfId="28988"/>
    <cellStyle name="Sortie 2 3 2 4 8" xfId="28989"/>
    <cellStyle name="Sortie 2 3 2 4 9" xfId="28990"/>
    <cellStyle name="Sortie 2 3 2 5" xfId="1439"/>
    <cellStyle name="Sortie 2 3 2 5 2" xfId="28991"/>
    <cellStyle name="Sortie 2 3 2 5 3" xfId="28992"/>
    <cellStyle name="Sortie 2 3 2 5 4" xfId="28993"/>
    <cellStyle name="Sortie 2 3 2 5 5" xfId="28994"/>
    <cellStyle name="Sortie 2 3 2 5 6" xfId="28995"/>
    <cellStyle name="Sortie 2 3 2 5 7" xfId="28996"/>
    <cellStyle name="Sortie 2 3 2 5 8" xfId="28997"/>
    <cellStyle name="Sortie 2 3 2 6" xfId="7023"/>
    <cellStyle name="Sortie 2 3 2 6 2" xfId="28998"/>
    <cellStyle name="Sortie 2 3 2 6 3" xfId="28999"/>
    <cellStyle name="Sortie 2 3 2 6 4" xfId="29000"/>
    <cellStyle name="Sortie 2 3 2 6 5" xfId="29001"/>
    <cellStyle name="Sortie 2 3 2 6 6" xfId="29002"/>
    <cellStyle name="Sortie 2 3 2 6 7" xfId="29003"/>
    <cellStyle name="Sortie 2 3 2 7" xfId="29004"/>
    <cellStyle name="Sortie 2 3 2 8" xfId="29005"/>
    <cellStyle name="Sortie 2 3 2 9" xfId="29006"/>
    <cellStyle name="Sortie 2 3 3" xfId="630"/>
    <cellStyle name="Sortie 2 3 3 10" xfId="29007"/>
    <cellStyle name="Sortie 2 3 3 11" xfId="29008"/>
    <cellStyle name="Sortie 2 3 3 12" xfId="29009"/>
    <cellStyle name="Sortie 2 3 3 13" xfId="29010"/>
    <cellStyle name="Sortie 2 3 3 14" xfId="32661"/>
    <cellStyle name="Sortie 2 3 3 15" xfId="34539"/>
    <cellStyle name="Sortie 2 3 3 16" xfId="34855"/>
    <cellStyle name="Sortie 2 3 3 2" xfId="631"/>
    <cellStyle name="Sortie 2 3 3 2 10" xfId="29011"/>
    <cellStyle name="Sortie 2 3 3 2 11" xfId="29012"/>
    <cellStyle name="Sortie 2 3 3 2 12" xfId="29013"/>
    <cellStyle name="Sortie 2 3 3 2 13" xfId="29014"/>
    <cellStyle name="Sortie 2 3 3 2 14" xfId="32870"/>
    <cellStyle name="Sortie 2 3 3 2 15" xfId="34575"/>
    <cellStyle name="Sortie 2 3 3 2 16" xfId="34856"/>
    <cellStyle name="Sortie 2 3 3 2 2" xfId="1283"/>
    <cellStyle name="Sortie 2 3 3 2 2 10" xfId="29015"/>
    <cellStyle name="Sortie 2 3 3 2 2 11" xfId="33456"/>
    <cellStyle name="Sortie 2 3 3 2 2 12" xfId="34706"/>
    <cellStyle name="Sortie 2 3 3 2 2 2" xfId="3541"/>
    <cellStyle name="Sortie 2 3 3 2 2 2 2" xfId="7024"/>
    <cellStyle name="Sortie 2 3 3 2 2 2 2 2" xfId="29016"/>
    <cellStyle name="Sortie 2 3 3 2 2 2 2 3" xfId="29017"/>
    <cellStyle name="Sortie 2 3 3 2 2 2 2 4" xfId="29018"/>
    <cellStyle name="Sortie 2 3 3 2 2 2 2 5" xfId="29019"/>
    <cellStyle name="Sortie 2 3 3 2 2 2 2 6" xfId="29020"/>
    <cellStyle name="Sortie 2 3 3 2 2 2 2 7" xfId="29021"/>
    <cellStyle name="Sortie 2 3 3 2 2 2 3" xfId="29022"/>
    <cellStyle name="Sortie 2 3 3 2 2 2 4" xfId="29023"/>
    <cellStyle name="Sortie 2 3 3 2 2 2 5" xfId="29024"/>
    <cellStyle name="Sortie 2 3 3 2 2 2 6" xfId="29025"/>
    <cellStyle name="Sortie 2 3 3 2 2 3" xfId="2430"/>
    <cellStyle name="Sortie 2 3 3 2 2 3 2" xfId="7025"/>
    <cellStyle name="Sortie 2 3 3 2 2 3 2 2" xfId="29026"/>
    <cellStyle name="Sortie 2 3 3 2 2 3 2 3" xfId="29027"/>
    <cellStyle name="Sortie 2 3 3 2 2 3 2 4" xfId="29028"/>
    <cellStyle name="Sortie 2 3 3 2 2 3 2 5" xfId="29029"/>
    <cellStyle name="Sortie 2 3 3 2 2 3 2 6" xfId="29030"/>
    <cellStyle name="Sortie 2 3 3 2 2 3 2 7" xfId="29031"/>
    <cellStyle name="Sortie 2 3 3 2 2 3 3" xfId="29032"/>
    <cellStyle name="Sortie 2 3 3 2 2 3 4" xfId="29033"/>
    <cellStyle name="Sortie 2 3 3 2 2 3 5" xfId="29034"/>
    <cellStyle name="Sortie 2 3 3 2 2 3 6" xfId="29035"/>
    <cellStyle name="Sortie 2 3 3 2 2 4" xfId="7026"/>
    <cellStyle name="Sortie 2 3 3 2 2 4 2" xfId="29036"/>
    <cellStyle name="Sortie 2 3 3 2 2 4 3" xfId="29037"/>
    <cellStyle name="Sortie 2 3 3 2 2 4 4" xfId="29038"/>
    <cellStyle name="Sortie 2 3 3 2 2 4 5" xfId="29039"/>
    <cellStyle name="Sortie 2 3 3 2 2 4 6" xfId="29040"/>
    <cellStyle name="Sortie 2 3 3 2 2 4 7" xfId="29041"/>
    <cellStyle name="Sortie 2 3 3 2 2 5" xfId="7027"/>
    <cellStyle name="Sortie 2 3 3 2 2 5 2" xfId="29042"/>
    <cellStyle name="Sortie 2 3 3 2 2 5 3" xfId="29043"/>
    <cellStyle name="Sortie 2 3 3 2 2 5 4" xfId="29044"/>
    <cellStyle name="Sortie 2 3 3 2 2 5 5" xfId="29045"/>
    <cellStyle name="Sortie 2 3 3 2 2 5 6" xfId="29046"/>
    <cellStyle name="Sortie 2 3 3 2 2 5 7" xfId="29047"/>
    <cellStyle name="Sortie 2 3 3 2 2 6" xfId="29048"/>
    <cellStyle name="Sortie 2 3 3 2 2 7" xfId="29049"/>
    <cellStyle name="Sortie 2 3 3 2 2 8" xfId="29050"/>
    <cellStyle name="Sortie 2 3 3 2 2 9" xfId="29051"/>
    <cellStyle name="Sortie 2 3 3 2 3" xfId="3629"/>
    <cellStyle name="Sortie 2 3 3 2 3 2" xfId="7028"/>
    <cellStyle name="Sortie 2 3 3 2 3 2 2" xfId="29052"/>
    <cellStyle name="Sortie 2 3 3 2 3 2 3" xfId="29053"/>
    <cellStyle name="Sortie 2 3 3 2 3 2 4" xfId="29054"/>
    <cellStyle name="Sortie 2 3 3 2 3 2 5" xfId="29055"/>
    <cellStyle name="Sortie 2 3 3 2 3 2 6" xfId="29056"/>
    <cellStyle name="Sortie 2 3 3 2 3 2 7" xfId="29057"/>
    <cellStyle name="Sortie 2 3 3 2 3 3" xfId="29058"/>
    <cellStyle name="Sortie 2 3 3 2 3 4" xfId="29059"/>
    <cellStyle name="Sortie 2 3 3 2 3 5" xfId="29060"/>
    <cellStyle name="Sortie 2 3 3 2 3 6" xfId="29061"/>
    <cellStyle name="Sortie 2 3 3 2 3 7" xfId="29062"/>
    <cellStyle name="Sortie 2 3 3 2 4" xfId="2993"/>
    <cellStyle name="Sortie 2 3 3 2 4 2" xfId="7029"/>
    <cellStyle name="Sortie 2 3 3 2 4 2 2" xfId="29063"/>
    <cellStyle name="Sortie 2 3 3 2 4 2 3" xfId="29064"/>
    <cellStyle name="Sortie 2 3 3 2 4 2 4" xfId="29065"/>
    <cellStyle name="Sortie 2 3 3 2 4 2 5" xfId="29066"/>
    <cellStyle name="Sortie 2 3 3 2 4 2 6" xfId="29067"/>
    <cellStyle name="Sortie 2 3 3 2 4 2 7" xfId="29068"/>
    <cellStyle name="Sortie 2 3 3 2 4 3" xfId="29069"/>
    <cellStyle name="Sortie 2 3 3 2 4 4" xfId="29070"/>
    <cellStyle name="Sortie 2 3 3 2 4 5" xfId="29071"/>
    <cellStyle name="Sortie 2 3 3 2 4 6" xfId="29072"/>
    <cellStyle name="Sortie 2 3 3 2 5" xfId="1849"/>
    <cellStyle name="Sortie 2 3 3 2 5 2" xfId="7030"/>
    <cellStyle name="Sortie 2 3 3 2 5 2 2" xfId="29073"/>
    <cellStyle name="Sortie 2 3 3 2 5 2 3" xfId="29074"/>
    <cellStyle name="Sortie 2 3 3 2 5 2 4" xfId="29075"/>
    <cellStyle name="Sortie 2 3 3 2 5 2 5" xfId="29076"/>
    <cellStyle name="Sortie 2 3 3 2 5 2 6" xfId="29077"/>
    <cellStyle name="Sortie 2 3 3 2 5 2 7" xfId="29078"/>
    <cellStyle name="Sortie 2 3 3 2 5 3" xfId="29079"/>
    <cellStyle name="Sortie 2 3 3 2 5 4" xfId="29080"/>
    <cellStyle name="Sortie 2 3 3 2 5 5" xfId="29081"/>
    <cellStyle name="Sortie 2 3 3 2 5 6" xfId="29082"/>
    <cellStyle name="Sortie 2 3 3 2 6" xfId="7031"/>
    <cellStyle name="Sortie 2 3 3 2 6 2" xfId="29083"/>
    <cellStyle name="Sortie 2 3 3 2 6 3" xfId="29084"/>
    <cellStyle name="Sortie 2 3 3 2 6 4" xfId="29085"/>
    <cellStyle name="Sortie 2 3 3 2 6 5" xfId="29086"/>
    <cellStyle name="Sortie 2 3 3 2 6 6" xfId="29087"/>
    <cellStyle name="Sortie 2 3 3 2 6 7" xfId="29088"/>
    <cellStyle name="Sortie 2 3 3 2 7" xfId="7032"/>
    <cellStyle name="Sortie 2 3 3 2 7 2" xfId="29089"/>
    <cellStyle name="Sortie 2 3 3 2 7 3" xfId="29090"/>
    <cellStyle name="Sortie 2 3 3 2 7 4" xfId="29091"/>
    <cellStyle name="Sortie 2 3 3 2 7 5" xfId="29092"/>
    <cellStyle name="Sortie 2 3 3 2 7 6" xfId="29093"/>
    <cellStyle name="Sortie 2 3 3 2 7 7" xfId="29094"/>
    <cellStyle name="Sortie 2 3 3 2 8" xfId="29095"/>
    <cellStyle name="Sortie 2 3 3 2 9" xfId="29096"/>
    <cellStyle name="Sortie 2 3 3 3" xfId="632"/>
    <cellStyle name="Sortie 2 3 3 3 10" xfId="29097"/>
    <cellStyle name="Sortie 2 3 3 3 11" xfId="29098"/>
    <cellStyle name="Sortie 2 3 3 3 12" xfId="29099"/>
    <cellStyle name="Sortie 2 3 3 3 13" xfId="29100"/>
    <cellStyle name="Sortie 2 3 3 3 14" xfId="32939"/>
    <cellStyle name="Sortie 2 3 3 3 15" xfId="34615"/>
    <cellStyle name="Sortie 2 3 3 3 16" xfId="34857"/>
    <cellStyle name="Sortie 2 3 3 3 2" xfId="1284"/>
    <cellStyle name="Sortie 2 3 3 3 2 10" xfId="29101"/>
    <cellStyle name="Sortie 2 3 3 3 2 11" xfId="33457"/>
    <cellStyle name="Sortie 2 3 3 3 2 12" xfId="34707"/>
    <cellStyle name="Sortie 2 3 3 3 2 2" xfId="3542"/>
    <cellStyle name="Sortie 2 3 3 3 2 2 2" xfId="7033"/>
    <cellStyle name="Sortie 2 3 3 3 2 2 2 2" xfId="29102"/>
    <cellStyle name="Sortie 2 3 3 3 2 2 2 3" xfId="29103"/>
    <cellStyle name="Sortie 2 3 3 3 2 2 2 4" xfId="29104"/>
    <cellStyle name="Sortie 2 3 3 3 2 2 2 5" xfId="29105"/>
    <cellStyle name="Sortie 2 3 3 3 2 2 2 6" xfId="29106"/>
    <cellStyle name="Sortie 2 3 3 3 2 2 2 7" xfId="29107"/>
    <cellStyle name="Sortie 2 3 3 3 2 2 3" xfId="29108"/>
    <cellStyle name="Sortie 2 3 3 3 2 2 4" xfId="29109"/>
    <cellStyle name="Sortie 2 3 3 3 2 2 5" xfId="29110"/>
    <cellStyle name="Sortie 2 3 3 3 2 2 6" xfId="29111"/>
    <cellStyle name="Sortie 2 3 3 3 2 3" xfId="2431"/>
    <cellStyle name="Sortie 2 3 3 3 2 3 2" xfId="7034"/>
    <cellStyle name="Sortie 2 3 3 3 2 3 2 2" xfId="29112"/>
    <cellStyle name="Sortie 2 3 3 3 2 3 2 3" xfId="29113"/>
    <cellStyle name="Sortie 2 3 3 3 2 3 2 4" xfId="29114"/>
    <cellStyle name="Sortie 2 3 3 3 2 3 2 5" xfId="29115"/>
    <cellStyle name="Sortie 2 3 3 3 2 3 2 6" xfId="29116"/>
    <cellStyle name="Sortie 2 3 3 3 2 3 2 7" xfId="29117"/>
    <cellStyle name="Sortie 2 3 3 3 2 3 3" xfId="29118"/>
    <cellStyle name="Sortie 2 3 3 3 2 3 4" xfId="29119"/>
    <cellStyle name="Sortie 2 3 3 3 2 3 5" xfId="29120"/>
    <cellStyle name="Sortie 2 3 3 3 2 3 6" xfId="29121"/>
    <cellStyle name="Sortie 2 3 3 3 2 4" xfId="7035"/>
    <cellStyle name="Sortie 2 3 3 3 2 4 2" xfId="29122"/>
    <cellStyle name="Sortie 2 3 3 3 2 4 3" xfId="29123"/>
    <cellStyle name="Sortie 2 3 3 3 2 4 4" xfId="29124"/>
    <cellStyle name="Sortie 2 3 3 3 2 4 5" xfId="29125"/>
    <cellStyle name="Sortie 2 3 3 3 2 4 6" xfId="29126"/>
    <cellStyle name="Sortie 2 3 3 3 2 4 7" xfId="29127"/>
    <cellStyle name="Sortie 2 3 3 3 2 5" xfId="7036"/>
    <cellStyle name="Sortie 2 3 3 3 2 5 2" xfId="29128"/>
    <cellStyle name="Sortie 2 3 3 3 2 5 3" xfId="29129"/>
    <cellStyle name="Sortie 2 3 3 3 2 5 4" xfId="29130"/>
    <cellStyle name="Sortie 2 3 3 3 2 5 5" xfId="29131"/>
    <cellStyle name="Sortie 2 3 3 3 2 5 6" xfId="29132"/>
    <cellStyle name="Sortie 2 3 3 3 2 5 7" xfId="29133"/>
    <cellStyle name="Sortie 2 3 3 3 2 6" xfId="29134"/>
    <cellStyle name="Sortie 2 3 3 3 2 7" xfId="29135"/>
    <cellStyle name="Sortie 2 3 3 3 2 8" xfId="29136"/>
    <cellStyle name="Sortie 2 3 3 3 2 9" xfId="29137"/>
    <cellStyle name="Sortie 2 3 3 3 3" xfId="3630"/>
    <cellStyle name="Sortie 2 3 3 3 3 2" xfId="7037"/>
    <cellStyle name="Sortie 2 3 3 3 3 2 2" xfId="29138"/>
    <cellStyle name="Sortie 2 3 3 3 3 2 3" xfId="29139"/>
    <cellStyle name="Sortie 2 3 3 3 3 2 4" xfId="29140"/>
    <cellStyle name="Sortie 2 3 3 3 3 2 5" xfId="29141"/>
    <cellStyle name="Sortie 2 3 3 3 3 2 6" xfId="29142"/>
    <cellStyle name="Sortie 2 3 3 3 3 2 7" xfId="29143"/>
    <cellStyle name="Sortie 2 3 3 3 3 3" xfId="29144"/>
    <cellStyle name="Sortie 2 3 3 3 3 4" xfId="29145"/>
    <cellStyle name="Sortie 2 3 3 3 3 5" xfId="29146"/>
    <cellStyle name="Sortie 2 3 3 3 3 6" xfId="29147"/>
    <cellStyle name="Sortie 2 3 3 3 3 7" xfId="29148"/>
    <cellStyle name="Sortie 2 3 3 3 4" xfId="2994"/>
    <cellStyle name="Sortie 2 3 3 3 4 2" xfId="7038"/>
    <cellStyle name="Sortie 2 3 3 3 4 2 2" xfId="29149"/>
    <cellStyle name="Sortie 2 3 3 3 4 2 3" xfId="29150"/>
    <cellStyle name="Sortie 2 3 3 3 4 2 4" xfId="29151"/>
    <cellStyle name="Sortie 2 3 3 3 4 2 5" xfId="29152"/>
    <cellStyle name="Sortie 2 3 3 3 4 2 6" xfId="29153"/>
    <cellStyle name="Sortie 2 3 3 3 4 2 7" xfId="29154"/>
    <cellStyle name="Sortie 2 3 3 3 4 3" xfId="29155"/>
    <cellStyle name="Sortie 2 3 3 3 4 4" xfId="29156"/>
    <cellStyle name="Sortie 2 3 3 3 4 5" xfId="29157"/>
    <cellStyle name="Sortie 2 3 3 3 4 6" xfId="29158"/>
    <cellStyle name="Sortie 2 3 3 3 5" xfId="1850"/>
    <cellStyle name="Sortie 2 3 3 3 5 2" xfId="7039"/>
    <cellStyle name="Sortie 2 3 3 3 5 2 2" xfId="29159"/>
    <cellStyle name="Sortie 2 3 3 3 5 2 3" xfId="29160"/>
    <cellStyle name="Sortie 2 3 3 3 5 2 4" xfId="29161"/>
    <cellStyle name="Sortie 2 3 3 3 5 2 5" xfId="29162"/>
    <cellStyle name="Sortie 2 3 3 3 5 2 6" xfId="29163"/>
    <cellStyle name="Sortie 2 3 3 3 5 2 7" xfId="29164"/>
    <cellStyle name="Sortie 2 3 3 3 5 3" xfId="29165"/>
    <cellStyle name="Sortie 2 3 3 3 5 4" xfId="29166"/>
    <cellStyle name="Sortie 2 3 3 3 5 5" xfId="29167"/>
    <cellStyle name="Sortie 2 3 3 3 5 6" xfId="29168"/>
    <cellStyle name="Sortie 2 3 3 3 6" xfId="7040"/>
    <cellStyle name="Sortie 2 3 3 3 6 2" xfId="29169"/>
    <cellStyle name="Sortie 2 3 3 3 6 3" xfId="29170"/>
    <cellStyle name="Sortie 2 3 3 3 6 4" xfId="29171"/>
    <cellStyle name="Sortie 2 3 3 3 6 5" xfId="29172"/>
    <cellStyle name="Sortie 2 3 3 3 6 6" xfId="29173"/>
    <cellStyle name="Sortie 2 3 3 3 6 7" xfId="29174"/>
    <cellStyle name="Sortie 2 3 3 3 7" xfId="7041"/>
    <cellStyle name="Sortie 2 3 3 3 7 2" xfId="29175"/>
    <cellStyle name="Sortie 2 3 3 3 7 3" xfId="29176"/>
    <cellStyle name="Sortie 2 3 3 3 7 4" xfId="29177"/>
    <cellStyle name="Sortie 2 3 3 3 7 5" xfId="29178"/>
    <cellStyle name="Sortie 2 3 3 3 7 6" xfId="29179"/>
    <cellStyle name="Sortie 2 3 3 3 7 7" xfId="29180"/>
    <cellStyle name="Sortie 2 3 3 3 8" xfId="29181"/>
    <cellStyle name="Sortie 2 3 3 3 9" xfId="29182"/>
    <cellStyle name="Sortie 2 3 3 4" xfId="633"/>
    <cellStyle name="Sortie 2 3 3 4 10" xfId="29183"/>
    <cellStyle name="Sortie 2 3 3 4 11" xfId="29184"/>
    <cellStyle name="Sortie 2 3 3 4 12" xfId="29185"/>
    <cellStyle name="Sortie 2 3 3 4 13" xfId="29186"/>
    <cellStyle name="Sortie 2 3 3 4 14" xfId="32959"/>
    <cellStyle name="Sortie 2 3 3 4 15" xfId="34635"/>
    <cellStyle name="Sortie 2 3 3 4 16" xfId="34858"/>
    <cellStyle name="Sortie 2 3 3 4 2" xfId="1285"/>
    <cellStyle name="Sortie 2 3 3 4 2 10" xfId="29187"/>
    <cellStyle name="Sortie 2 3 3 4 2 11" xfId="33458"/>
    <cellStyle name="Sortie 2 3 3 4 2 12" xfId="34708"/>
    <cellStyle name="Sortie 2 3 3 4 2 2" xfId="3543"/>
    <cellStyle name="Sortie 2 3 3 4 2 2 2" xfId="7042"/>
    <cellStyle name="Sortie 2 3 3 4 2 2 2 2" xfId="29188"/>
    <cellStyle name="Sortie 2 3 3 4 2 2 2 3" xfId="29189"/>
    <cellStyle name="Sortie 2 3 3 4 2 2 2 4" xfId="29190"/>
    <cellStyle name="Sortie 2 3 3 4 2 2 2 5" xfId="29191"/>
    <cellStyle name="Sortie 2 3 3 4 2 2 2 6" xfId="29192"/>
    <cellStyle name="Sortie 2 3 3 4 2 2 2 7" xfId="29193"/>
    <cellStyle name="Sortie 2 3 3 4 2 2 3" xfId="29194"/>
    <cellStyle name="Sortie 2 3 3 4 2 2 4" xfId="29195"/>
    <cellStyle name="Sortie 2 3 3 4 2 2 5" xfId="29196"/>
    <cellStyle name="Sortie 2 3 3 4 2 2 6" xfId="29197"/>
    <cellStyle name="Sortie 2 3 3 4 2 3" xfId="2432"/>
    <cellStyle name="Sortie 2 3 3 4 2 3 2" xfId="7043"/>
    <cellStyle name="Sortie 2 3 3 4 2 3 2 2" xfId="29198"/>
    <cellStyle name="Sortie 2 3 3 4 2 3 2 3" xfId="29199"/>
    <cellStyle name="Sortie 2 3 3 4 2 3 2 4" xfId="29200"/>
    <cellStyle name="Sortie 2 3 3 4 2 3 2 5" xfId="29201"/>
    <cellStyle name="Sortie 2 3 3 4 2 3 2 6" xfId="29202"/>
    <cellStyle name="Sortie 2 3 3 4 2 3 2 7" xfId="29203"/>
    <cellStyle name="Sortie 2 3 3 4 2 3 3" xfId="29204"/>
    <cellStyle name="Sortie 2 3 3 4 2 3 4" xfId="29205"/>
    <cellStyle name="Sortie 2 3 3 4 2 3 5" xfId="29206"/>
    <cellStyle name="Sortie 2 3 3 4 2 3 6" xfId="29207"/>
    <cellStyle name="Sortie 2 3 3 4 2 4" xfId="7044"/>
    <cellStyle name="Sortie 2 3 3 4 2 4 2" xfId="29208"/>
    <cellStyle name="Sortie 2 3 3 4 2 4 3" xfId="29209"/>
    <cellStyle name="Sortie 2 3 3 4 2 4 4" xfId="29210"/>
    <cellStyle name="Sortie 2 3 3 4 2 4 5" xfId="29211"/>
    <cellStyle name="Sortie 2 3 3 4 2 4 6" xfId="29212"/>
    <cellStyle name="Sortie 2 3 3 4 2 4 7" xfId="29213"/>
    <cellStyle name="Sortie 2 3 3 4 2 5" xfId="7045"/>
    <cellStyle name="Sortie 2 3 3 4 2 5 2" xfId="29214"/>
    <cellStyle name="Sortie 2 3 3 4 2 5 3" xfId="29215"/>
    <cellStyle name="Sortie 2 3 3 4 2 5 4" xfId="29216"/>
    <cellStyle name="Sortie 2 3 3 4 2 5 5" xfId="29217"/>
    <cellStyle name="Sortie 2 3 3 4 2 5 6" xfId="29218"/>
    <cellStyle name="Sortie 2 3 3 4 2 5 7" xfId="29219"/>
    <cellStyle name="Sortie 2 3 3 4 2 6" xfId="29220"/>
    <cellStyle name="Sortie 2 3 3 4 2 7" xfId="29221"/>
    <cellStyle name="Sortie 2 3 3 4 2 8" xfId="29222"/>
    <cellStyle name="Sortie 2 3 3 4 2 9" xfId="29223"/>
    <cellStyle name="Sortie 2 3 3 4 3" xfId="3631"/>
    <cellStyle name="Sortie 2 3 3 4 3 2" xfId="7046"/>
    <cellStyle name="Sortie 2 3 3 4 3 2 2" xfId="29224"/>
    <cellStyle name="Sortie 2 3 3 4 3 2 3" xfId="29225"/>
    <cellStyle name="Sortie 2 3 3 4 3 2 4" xfId="29226"/>
    <cellStyle name="Sortie 2 3 3 4 3 2 5" xfId="29227"/>
    <cellStyle name="Sortie 2 3 3 4 3 2 6" xfId="29228"/>
    <cellStyle name="Sortie 2 3 3 4 3 2 7" xfId="29229"/>
    <cellStyle name="Sortie 2 3 3 4 3 3" xfId="29230"/>
    <cellStyle name="Sortie 2 3 3 4 3 4" xfId="29231"/>
    <cellStyle name="Sortie 2 3 3 4 3 5" xfId="29232"/>
    <cellStyle name="Sortie 2 3 3 4 3 6" xfId="29233"/>
    <cellStyle name="Sortie 2 3 3 4 3 7" xfId="29234"/>
    <cellStyle name="Sortie 2 3 3 4 4" xfId="2995"/>
    <cellStyle name="Sortie 2 3 3 4 4 2" xfId="7047"/>
    <cellStyle name="Sortie 2 3 3 4 4 2 2" xfId="29235"/>
    <cellStyle name="Sortie 2 3 3 4 4 2 3" xfId="29236"/>
    <cellStyle name="Sortie 2 3 3 4 4 2 4" xfId="29237"/>
    <cellStyle name="Sortie 2 3 3 4 4 2 5" xfId="29238"/>
    <cellStyle name="Sortie 2 3 3 4 4 2 6" xfId="29239"/>
    <cellStyle name="Sortie 2 3 3 4 4 2 7" xfId="29240"/>
    <cellStyle name="Sortie 2 3 3 4 4 3" xfId="29241"/>
    <cellStyle name="Sortie 2 3 3 4 4 4" xfId="29242"/>
    <cellStyle name="Sortie 2 3 3 4 4 5" xfId="29243"/>
    <cellStyle name="Sortie 2 3 3 4 4 6" xfId="29244"/>
    <cellStyle name="Sortie 2 3 3 4 5" xfId="1851"/>
    <cellStyle name="Sortie 2 3 3 4 5 2" xfId="7048"/>
    <cellStyle name="Sortie 2 3 3 4 5 2 2" xfId="29245"/>
    <cellStyle name="Sortie 2 3 3 4 5 2 3" xfId="29246"/>
    <cellStyle name="Sortie 2 3 3 4 5 2 4" xfId="29247"/>
    <cellStyle name="Sortie 2 3 3 4 5 2 5" xfId="29248"/>
    <cellStyle name="Sortie 2 3 3 4 5 2 6" xfId="29249"/>
    <cellStyle name="Sortie 2 3 3 4 5 2 7" xfId="29250"/>
    <cellStyle name="Sortie 2 3 3 4 5 3" xfId="29251"/>
    <cellStyle name="Sortie 2 3 3 4 5 4" xfId="29252"/>
    <cellStyle name="Sortie 2 3 3 4 5 5" xfId="29253"/>
    <cellStyle name="Sortie 2 3 3 4 5 6" xfId="29254"/>
    <cellStyle name="Sortie 2 3 3 4 6" xfId="7049"/>
    <cellStyle name="Sortie 2 3 3 4 6 2" xfId="29255"/>
    <cellStyle name="Sortie 2 3 3 4 6 3" xfId="29256"/>
    <cellStyle name="Sortie 2 3 3 4 6 4" xfId="29257"/>
    <cellStyle name="Sortie 2 3 3 4 6 5" xfId="29258"/>
    <cellStyle name="Sortie 2 3 3 4 6 6" xfId="29259"/>
    <cellStyle name="Sortie 2 3 3 4 6 7" xfId="29260"/>
    <cellStyle name="Sortie 2 3 3 4 7" xfId="7050"/>
    <cellStyle name="Sortie 2 3 3 4 7 2" xfId="29261"/>
    <cellStyle name="Sortie 2 3 3 4 7 3" xfId="29262"/>
    <cellStyle name="Sortie 2 3 3 4 7 4" xfId="29263"/>
    <cellStyle name="Sortie 2 3 3 4 7 5" xfId="29264"/>
    <cellStyle name="Sortie 2 3 3 4 7 6" xfId="29265"/>
    <cellStyle name="Sortie 2 3 3 4 7 7" xfId="29266"/>
    <cellStyle name="Sortie 2 3 3 4 8" xfId="29267"/>
    <cellStyle name="Sortie 2 3 3 4 9" xfId="29268"/>
    <cellStyle name="Sortie 2 3 3 5" xfId="634"/>
    <cellStyle name="Sortie 2 3 3 5 10" xfId="29269"/>
    <cellStyle name="Sortie 2 3 3 5 11" xfId="29270"/>
    <cellStyle name="Sortie 2 3 3 5 12" xfId="29271"/>
    <cellStyle name="Sortie 2 3 3 5 13" xfId="29272"/>
    <cellStyle name="Sortie 2 3 3 5 14" xfId="32978"/>
    <cellStyle name="Sortie 2 3 3 5 15" xfId="34654"/>
    <cellStyle name="Sortie 2 3 3 5 16" xfId="34859"/>
    <cellStyle name="Sortie 2 3 3 5 2" xfId="1286"/>
    <cellStyle name="Sortie 2 3 3 5 2 10" xfId="29273"/>
    <cellStyle name="Sortie 2 3 3 5 2 2" xfId="3544"/>
    <cellStyle name="Sortie 2 3 3 5 2 2 2" xfId="7051"/>
    <cellStyle name="Sortie 2 3 3 5 2 2 2 2" xfId="29274"/>
    <cellStyle name="Sortie 2 3 3 5 2 2 2 3" xfId="29275"/>
    <cellStyle name="Sortie 2 3 3 5 2 2 2 4" xfId="29276"/>
    <cellStyle name="Sortie 2 3 3 5 2 2 2 5" xfId="29277"/>
    <cellStyle name="Sortie 2 3 3 5 2 2 2 6" xfId="29278"/>
    <cellStyle name="Sortie 2 3 3 5 2 2 2 7" xfId="29279"/>
    <cellStyle name="Sortie 2 3 3 5 2 2 3" xfId="29280"/>
    <cellStyle name="Sortie 2 3 3 5 2 2 4" xfId="29281"/>
    <cellStyle name="Sortie 2 3 3 5 2 2 5" xfId="29282"/>
    <cellStyle name="Sortie 2 3 3 5 2 2 6" xfId="29283"/>
    <cellStyle name="Sortie 2 3 3 5 2 3" xfId="2433"/>
    <cellStyle name="Sortie 2 3 3 5 2 3 2" xfId="7052"/>
    <cellStyle name="Sortie 2 3 3 5 2 3 2 2" xfId="29284"/>
    <cellStyle name="Sortie 2 3 3 5 2 3 2 3" xfId="29285"/>
    <cellStyle name="Sortie 2 3 3 5 2 3 2 4" xfId="29286"/>
    <cellStyle name="Sortie 2 3 3 5 2 3 2 5" xfId="29287"/>
    <cellStyle name="Sortie 2 3 3 5 2 3 2 6" xfId="29288"/>
    <cellStyle name="Sortie 2 3 3 5 2 3 2 7" xfId="29289"/>
    <cellStyle name="Sortie 2 3 3 5 2 3 3" xfId="29290"/>
    <cellStyle name="Sortie 2 3 3 5 2 3 4" xfId="29291"/>
    <cellStyle name="Sortie 2 3 3 5 2 3 5" xfId="29292"/>
    <cellStyle name="Sortie 2 3 3 5 2 3 6" xfId="29293"/>
    <cellStyle name="Sortie 2 3 3 5 2 4" xfId="7053"/>
    <cellStyle name="Sortie 2 3 3 5 2 4 2" xfId="29294"/>
    <cellStyle name="Sortie 2 3 3 5 2 4 3" xfId="29295"/>
    <cellStyle name="Sortie 2 3 3 5 2 4 4" xfId="29296"/>
    <cellStyle name="Sortie 2 3 3 5 2 4 5" xfId="29297"/>
    <cellStyle name="Sortie 2 3 3 5 2 4 6" xfId="29298"/>
    <cellStyle name="Sortie 2 3 3 5 2 4 7" xfId="29299"/>
    <cellStyle name="Sortie 2 3 3 5 2 5" xfId="7054"/>
    <cellStyle name="Sortie 2 3 3 5 2 5 2" xfId="29300"/>
    <cellStyle name="Sortie 2 3 3 5 2 5 3" xfId="29301"/>
    <cellStyle name="Sortie 2 3 3 5 2 5 4" xfId="29302"/>
    <cellStyle name="Sortie 2 3 3 5 2 5 5" xfId="29303"/>
    <cellStyle name="Sortie 2 3 3 5 2 5 6" xfId="29304"/>
    <cellStyle name="Sortie 2 3 3 5 2 5 7" xfId="29305"/>
    <cellStyle name="Sortie 2 3 3 5 2 6" xfId="29306"/>
    <cellStyle name="Sortie 2 3 3 5 2 7" xfId="29307"/>
    <cellStyle name="Sortie 2 3 3 5 2 8" xfId="29308"/>
    <cellStyle name="Sortie 2 3 3 5 2 9" xfId="29309"/>
    <cellStyle name="Sortie 2 3 3 5 3" xfId="3632"/>
    <cellStyle name="Sortie 2 3 3 5 3 2" xfId="7055"/>
    <cellStyle name="Sortie 2 3 3 5 3 2 2" xfId="29310"/>
    <cellStyle name="Sortie 2 3 3 5 3 2 3" xfId="29311"/>
    <cellStyle name="Sortie 2 3 3 5 3 2 4" xfId="29312"/>
    <cellStyle name="Sortie 2 3 3 5 3 2 5" xfId="29313"/>
    <cellStyle name="Sortie 2 3 3 5 3 2 6" xfId="29314"/>
    <cellStyle name="Sortie 2 3 3 5 3 2 7" xfId="29315"/>
    <cellStyle name="Sortie 2 3 3 5 3 3" xfId="29316"/>
    <cellStyle name="Sortie 2 3 3 5 3 4" xfId="29317"/>
    <cellStyle name="Sortie 2 3 3 5 3 5" xfId="29318"/>
    <cellStyle name="Sortie 2 3 3 5 3 6" xfId="29319"/>
    <cellStyle name="Sortie 2 3 3 5 3 7" xfId="29320"/>
    <cellStyle name="Sortie 2 3 3 5 4" xfId="2996"/>
    <cellStyle name="Sortie 2 3 3 5 4 2" xfId="7056"/>
    <cellStyle name="Sortie 2 3 3 5 4 2 2" xfId="29321"/>
    <cellStyle name="Sortie 2 3 3 5 4 2 3" xfId="29322"/>
    <cellStyle name="Sortie 2 3 3 5 4 2 4" xfId="29323"/>
    <cellStyle name="Sortie 2 3 3 5 4 2 5" xfId="29324"/>
    <cellStyle name="Sortie 2 3 3 5 4 2 6" xfId="29325"/>
    <cellStyle name="Sortie 2 3 3 5 4 2 7" xfId="29326"/>
    <cellStyle name="Sortie 2 3 3 5 4 3" xfId="29327"/>
    <cellStyle name="Sortie 2 3 3 5 4 4" xfId="29328"/>
    <cellStyle name="Sortie 2 3 3 5 4 5" xfId="29329"/>
    <cellStyle name="Sortie 2 3 3 5 4 6" xfId="29330"/>
    <cellStyle name="Sortie 2 3 3 5 5" xfId="1852"/>
    <cellStyle name="Sortie 2 3 3 5 5 2" xfId="7057"/>
    <cellStyle name="Sortie 2 3 3 5 5 2 2" xfId="29331"/>
    <cellStyle name="Sortie 2 3 3 5 5 2 3" xfId="29332"/>
    <cellStyle name="Sortie 2 3 3 5 5 2 4" xfId="29333"/>
    <cellStyle name="Sortie 2 3 3 5 5 2 5" xfId="29334"/>
    <cellStyle name="Sortie 2 3 3 5 5 2 6" xfId="29335"/>
    <cellStyle name="Sortie 2 3 3 5 5 2 7" xfId="29336"/>
    <cellStyle name="Sortie 2 3 3 5 5 3" xfId="29337"/>
    <cellStyle name="Sortie 2 3 3 5 5 4" xfId="29338"/>
    <cellStyle name="Sortie 2 3 3 5 5 5" xfId="29339"/>
    <cellStyle name="Sortie 2 3 3 5 5 6" xfId="29340"/>
    <cellStyle name="Sortie 2 3 3 5 6" xfId="7058"/>
    <cellStyle name="Sortie 2 3 3 5 6 2" xfId="29341"/>
    <cellStyle name="Sortie 2 3 3 5 6 3" xfId="29342"/>
    <cellStyle name="Sortie 2 3 3 5 6 4" xfId="29343"/>
    <cellStyle name="Sortie 2 3 3 5 6 5" xfId="29344"/>
    <cellStyle name="Sortie 2 3 3 5 6 6" xfId="29345"/>
    <cellStyle name="Sortie 2 3 3 5 6 7" xfId="29346"/>
    <cellStyle name="Sortie 2 3 3 5 7" xfId="7059"/>
    <cellStyle name="Sortie 2 3 3 5 7 2" xfId="29347"/>
    <cellStyle name="Sortie 2 3 3 5 7 3" xfId="29348"/>
    <cellStyle name="Sortie 2 3 3 5 7 4" xfId="29349"/>
    <cellStyle name="Sortie 2 3 3 5 7 5" xfId="29350"/>
    <cellStyle name="Sortie 2 3 3 5 7 6" xfId="29351"/>
    <cellStyle name="Sortie 2 3 3 5 7 7" xfId="29352"/>
    <cellStyle name="Sortie 2 3 3 5 8" xfId="29353"/>
    <cellStyle name="Sortie 2 3 3 5 9" xfId="29354"/>
    <cellStyle name="Sortie 2 3 3 6" xfId="1287"/>
    <cellStyle name="Sortie 2 3 3 6 10" xfId="29355"/>
    <cellStyle name="Sortie 2 3 3 6 2" xfId="3245"/>
    <cellStyle name="Sortie 2 3 3 6 2 2" xfId="7060"/>
    <cellStyle name="Sortie 2 3 3 6 2 2 2" xfId="29356"/>
    <cellStyle name="Sortie 2 3 3 6 2 2 3" xfId="29357"/>
    <cellStyle name="Sortie 2 3 3 6 2 2 4" xfId="29358"/>
    <cellStyle name="Sortie 2 3 3 6 2 2 5" xfId="29359"/>
    <cellStyle name="Sortie 2 3 3 6 2 2 6" xfId="29360"/>
    <cellStyle name="Sortie 2 3 3 6 2 2 7" xfId="29361"/>
    <cellStyle name="Sortie 2 3 3 6 2 3" xfId="29362"/>
    <cellStyle name="Sortie 2 3 3 6 2 4" xfId="29363"/>
    <cellStyle name="Sortie 2 3 3 6 2 5" xfId="29364"/>
    <cellStyle name="Sortie 2 3 3 6 2 6" xfId="29365"/>
    <cellStyle name="Sortie 2 3 3 6 3" xfId="2434"/>
    <cellStyle name="Sortie 2 3 3 6 3 2" xfId="7061"/>
    <cellStyle name="Sortie 2 3 3 6 3 2 2" xfId="29366"/>
    <cellStyle name="Sortie 2 3 3 6 3 2 3" xfId="29367"/>
    <cellStyle name="Sortie 2 3 3 6 3 2 4" xfId="29368"/>
    <cellStyle name="Sortie 2 3 3 6 3 2 5" xfId="29369"/>
    <cellStyle name="Sortie 2 3 3 6 3 2 6" xfId="29370"/>
    <cellStyle name="Sortie 2 3 3 6 3 2 7" xfId="29371"/>
    <cellStyle name="Sortie 2 3 3 6 3 3" xfId="29372"/>
    <cellStyle name="Sortie 2 3 3 6 3 4" xfId="29373"/>
    <cellStyle name="Sortie 2 3 3 6 3 5" xfId="29374"/>
    <cellStyle name="Sortie 2 3 3 6 3 6" xfId="29375"/>
    <cellStyle name="Sortie 2 3 3 6 4" xfId="7062"/>
    <cellStyle name="Sortie 2 3 3 6 4 2" xfId="29376"/>
    <cellStyle name="Sortie 2 3 3 6 4 3" xfId="29377"/>
    <cellStyle name="Sortie 2 3 3 6 4 4" xfId="29378"/>
    <cellStyle name="Sortie 2 3 3 6 4 5" xfId="29379"/>
    <cellStyle name="Sortie 2 3 3 6 4 6" xfId="29380"/>
    <cellStyle name="Sortie 2 3 3 6 4 7" xfId="29381"/>
    <cellStyle name="Sortie 2 3 3 6 5" xfId="7063"/>
    <cellStyle name="Sortie 2 3 3 6 5 2" xfId="29382"/>
    <cellStyle name="Sortie 2 3 3 6 5 3" xfId="29383"/>
    <cellStyle name="Sortie 2 3 3 6 5 4" xfId="29384"/>
    <cellStyle name="Sortie 2 3 3 6 5 5" xfId="29385"/>
    <cellStyle name="Sortie 2 3 3 6 5 6" xfId="29386"/>
    <cellStyle name="Sortie 2 3 3 6 5 7" xfId="29387"/>
    <cellStyle name="Sortie 2 3 3 6 6" xfId="29388"/>
    <cellStyle name="Sortie 2 3 3 6 7" xfId="29389"/>
    <cellStyle name="Sortie 2 3 3 6 8" xfId="29390"/>
    <cellStyle name="Sortie 2 3 3 6 9" xfId="29391"/>
    <cellStyle name="Sortie 2 3 3 7" xfId="2698"/>
    <cellStyle name="Sortie 2 3 3 7 2" xfId="29392"/>
    <cellStyle name="Sortie 2 3 3 7 3" xfId="29393"/>
    <cellStyle name="Sortie 2 3 3 7 4" xfId="29394"/>
    <cellStyle name="Sortie 2 3 3 7 5" xfId="29395"/>
    <cellStyle name="Sortie 2 3 3 7 6" xfId="29396"/>
    <cellStyle name="Sortie 2 3 3 7 7" xfId="29397"/>
    <cellStyle name="Sortie 2 3 3 7 8" xfId="29398"/>
    <cellStyle name="Sortie 2 3 3 7 9" xfId="29399"/>
    <cellStyle name="Sortie 2 3 3 8" xfId="1553"/>
    <cellStyle name="Sortie 2 3 3 8 2" xfId="29400"/>
    <cellStyle name="Sortie 2 3 3 8 3" xfId="29401"/>
    <cellStyle name="Sortie 2 3 3 8 4" xfId="29402"/>
    <cellStyle name="Sortie 2 3 3 8 5" xfId="29403"/>
    <cellStyle name="Sortie 2 3 3 8 6" xfId="29404"/>
    <cellStyle name="Sortie 2 3 3 8 7" xfId="29405"/>
    <cellStyle name="Sortie 2 3 3 8 8" xfId="29406"/>
    <cellStyle name="Sortie 2 3 3 9" xfId="7064"/>
    <cellStyle name="Sortie 2 3 3 9 2" xfId="29407"/>
    <cellStyle name="Sortie 2 3 3 9 3" xfId="29408"/>
    <cellStyle name="Sortie 2 3 3 9 4" xfId="29409"/>
    <cellStyle name="Sortie 2 3 3 9 5" xfId="29410"/>
    <cellStyle name="Sortie 2 3 3 9 6" xfId="29411"/>
    <cellStyle name="Sortie 2 3 3 9 7" xfId="29412"/>
    <cellStyle name="Sortie 2 3 4" xfId="1288"/>
    <cellStyle name="Sortie 2 3 4 10" xfId="29413"/>
    <cellStyle name="Sortie 2 3 4 2" xfId="3130"/>
    <cellStyle name="Sortie 2 3 4 2 2" xfId="7065"/>
    <cellStyle name="Sortie 2 3 4 2 2 2" xfId="29414"/>
    <cellStyle name="Sortie 2 3 4 2 2 3" xfId="29415"/>
    <cellStyle name="Sortie 2 3 4 2 2 4" xfId="29416"/>
    <cellStyle name="Sortie 2 3 4 2 2 5" xfId="29417"/>
    <cellStyle name="Sortie 2 3 4 2 2 6" xfId="29418"/>
    <cellStyle name="Sortie 2 3 4 2 2 7" xfId="29419"/>
    <cellStyle name="Sortie 2 3 4 2 3" xfId="29420"/>
    <cellStyle name="Sortie 2 3 4 2 4" xfId="29421"/>
    <cellStyle name="Sortie 2 3 4 2 5" xfId="29422"/>
    <cellStyle name="Sortie 2 3 4 2 6" xfId="29423"/>
    <cellStyle name="Sortie 2 3 4 3" xfId="2435"/>
    <cellStyle name="Sortie 2 3 4 3 2" xfId="7066"/>
    <cellStyle name="Sortie 2 3 4 3 2 2" xfId="29424"/>
    <cellStyle name="Sortie 2 3 4 3 2 3" xfId="29425"/>
    <cellStyle name="Sortie 2 3 4 3 2 4" xfId="29426"/>
    <cellStyle name="Sortie 2 3 4 3 2 5" xfId="29427"/>
    <cellStyle name="Sortie 2 3 4 3 2 6" xfId="29428"/>
    <cellStyle name="Sortie 2 3 4 3 2 7" xfId="29429"/>
    <cellStyle name="Sortie 2 3 4 3 3" xfId="29430"/>
    <cellStyle name="Sortie 2 3 4 3 4" xfId="29431"/>
    <cellStyle name="Sortie 2 3 4 3 5" xfId="29432"/>
    <cellStyle name="Sortie 2 3 4 3 6" xfId="29433"/>
    <cellStyle name="Sortie 2 3 4 4" xfId="7067"/>
    <cellStyle name="Sortie 2 3 4 4 2" xfId="29434"/>
    <cellStyle name="Sortie 2 3 4 4 3" xfId="29435"/>
    <cellStyle name="Sortie 2 3 4 4 4" xfId="29436"/>
    <cellStyle name="Sortie 2 3 4 4 5" xfId="29437"/>
    <cellStyle name="Sortie 2 3 4 4 6" xfId="29438"/>
    <cellStyle name="Sortie 2 3 4 4 7" xfId="29439"/>
    <cellStyle name="Sortie 2 3 4 5" xfId="7068"/>
    <cellStyle name="Sortie 2 3 4 5 2" xfId="29440"/>
    <cellStyle name="Sortie 2 3 4 5 3" xfId="29441"/>
    <cellStyle name="Sortie 2 3 4 5 4" xfId="29442"/>
    <cellStyle name="Sortie 2 3 4 5 5" xfId="29443"/>
    <cellStyle name="Sortie 2 3 4 5 6" xfId="29444"/>
    <cellStyle name="Sortie 2 3 4 5 7" xfId="29445"/>
    <cellStyle name="Sortie 2 3 4 6" xfId="29446"/>
    <cellStyle name="Sortie 2 3 4 7" xfId="29447"/>
    <cellStyle name="Sortie 2 3 4 8" xfId="29448"/>
    <cellStyle name="Sortie 2 3 4 9" xfId="29449"/>
    <cellStyle name="Sortie 2 3 5" xfId="2583"/>
    <cellStyle name="Sortie 2 3 5 2" xfId="29450"/>
    <cellStyle name="Sortie 2 3 5 3" xfId="29451"/>
    <cellStyle name="Sortie 2 3 5 4" xfId="29452"/>
    <cellStyle name="Sortie 2 3 5 5" xfId="29453"/>
    <cellStyle name="Sortie 2 3 5 6" xfId="29454"/>
    <cellStyle name="Sortie 2 3 5 7" xfId="29455"/>
    <cellStyle name="Sortie 2 3 5 8" xfId="29456"/>
    <cellStyle name="Sortie 2 3 5 9" xfId="29457"/>
    <cellStyle name="Sortie 2 3 6" xfId="1438"/>
    <cellStyle name="Sortie 2 3 6 2" xfId="29458"/>
    <cellStyle name="Sortie 2 3 6 3" xfId="29459"/>
    <cellStyle name="Sortie 2 3 6 4" xfId="29460"/>
    <cellStyle name="Sortie 2 3 6 5" xfId="29461"/>
    <cellStyle name="Sortie 2 3 6 6" xfId="29462"/>
    <cellStyle name="Sortie 2 3 6 7" xfId="29463"/>
    <cellStyle name="Sortie 2 3 6 8" xfId="29464"/>
    <cellStyle name="Sortie 2 3 7" xfId="7069"/>
    <cellStyle name="Sortie 2 3 7 2" xfId="29465"/>
    <cellStyle name="Sortie 2 3 7 3" xfId="29466"/>
    <cellStyle name="Sortie 2 3 7 4" xfId="29467"/>
    <cellStyle name="Sortie 2 3 7 5" xfId="29468"/>
    <cellStyle name="Sortie 2 3 7 6" xfId="29469"/>
    <cellStyle name="Sortie 2 3 7 7" xfId="29470"/>
    <cellStyle name="Sortie 2 3 8" xfId="29471"/>
    <cellStyle name="Sortie 2 3 9" xfId="29472"/>
    <cellStyle name="Sortie 2 4" xfId="635"/>
    <cellStyle name="Sortie 2 4 10" xfId="29473"/>
    <cellStyle name="Sortie 2 4 11" xfId="29474"/>
    <cellStyle name="Sortie 2 4 12" xfId="29475"/>
    <cellStyle name="Sortie 2 4 13" xfId="32662"/>
    <cellStyle name="Sortie 2 4 14" xfId="34540"/>
    <cellStyle name="Sortie 2 4 15" xfId="34860"/>
    <cellStyle name="Sortie 2 4 2" xfId="636"/>
    <cellStyle name="Sortie 2 4 2 10" xfId="29476"/>
    <cellStyle name="Sortie 2 4 2 11" xfId="29477"/>
    <cellStyle name="Sortie 2 4 2 12" xfId="29478"/>
    <cellStyle name="Sortie 2 4 2 13" xfId="29479"/>
    <cellStyle name="Sortie 2 4 2 14" xfId="32663"/>
    <cellStyle name="Sortie 2 4 2 15" xfId="34541"/>
    <cellStyle name="Sortie 2 4 2 16" xfId="34861"/>
    <cellStyle name="Sortie 2 4 2 2" xfId="637"/>
    <cellStyle name="Sortie 2 4 2 2 10" xfId="29480"/>
    <cellStyle name="Sortie 2 4 2 2 11" xfId="29481"/>
    <cellStyle name="Sortie 2 4 2 2 12" xfId="29482"/>
    <cellStyle name="Sortie 2 4 2 2 13" xfId="29483"/>
    <cellStyle name="Sortie 2 4 2 2 14" xfId="32871"/>
    <cellStyle name="Sortie 2 4 2 2 15" xfId="34576"/>
    <cellStyle name="Sortie 2 4 2 2 16" xfId="34862"/>
    <cellStyle name="Sortie 2 4 2 2 2" xfId="1289"/>
    <cellStyle name="Sortie 2 4 2 2 2 10" xfId="29484"/>
    <cellStyle name="Sortie 2 4 2 2 2 11" xfId="33459"/>
    <cellStyle name="Sortie 2 4 2 2 2 12" xfId="34709"/>
    <cellStyle name="Sortie 2 4 2 2 2 2" xfId="3545"/>
    <cellStyle name="Sortie 2 4 2 2 2 2 2" xfId="7070"/>
    <cellStyle name="Sortie 2 4 2 2 2 2 2 2" xfId="29485"/>
    <cellStyle name="Sortie 2 4 2 2 2 2 2 3" xfId="29486"/>
    <cellStyle name="Sortie 2 4 2 2 2 2 2 4" xfId="29487"/>
    <cellStyle name="Sortie 2 4 2 2 2 2 2 5" xfId="29488"/>
    <cellStyle name="Sortie 2 4 2 2 2 2 2 6" xfId="29489"/>
    <cellStyle name="Sortie 2 4 2 2 2 2 2 7" xfId="29490"/>
    <cellStyle name="Sortie 2 4 2 2 2 2 3" xfId="29491"/>
    <cellStyle name="Sortie 2 4 2 2 2 2 4" xfId="29492"/>
    <cellStyle name="Sortie 2 4 2 2 2 2 5" xfId="29493"/>
    <cellStyle name="Sortie 2 4 2 2 2 2 6" xfId="29494"/>
    <cellStyle name="Sortie 2 4 2 2 2 3" xfId="2436"/>
    <cellStyle name="Sortie 2 4 2 2 2 3 2" xfId="7071"/>
    <cellStyle name="Sortie 2 4 2 2 2 3 2 2" xfId="29495"/>
    <cellStyle name="Sortie 2 4 2 2 2 3 2 3" xfId="29496"/>
    <cellStyle name="Sortie 2 4 2 2 2 3 2 4" xfId="29497"/>
    <cellStyle name="Sortie 2 4 2 2 2 3 2 5" xfId="29498"/>
    <cellStyle name="Sortie 2 4 2 2 2 3 2 6" xfId="29499"/>
    <cellStyle name="Sortie 2 4 2 2 2 3 2 7" xfId="29500"/>
    <cellStyle name="Sortie 2 4 2 2 2 3 3" xfId="29501"/>
    <cellStyle name="Sortie 2 4 2 2 2 3 4" xfId="29502"/>
    <cellStyle name="Sortie 2 4 2 2 2 3 5" xfId="29503"/>
    <cellStyle name="Sortie 2 4 2 2 2 3 6" xfId="29504"/>
    <cellStyle name="Sortie 2 4 2 2 2 4" xfId="7072"/>
    <cellStyle name="Sortie 2 4 2 2 2 4 2" xfId="29505"/>
    <cellStyle name="Sortie 2 4 2 2 2 4 3" xfId="29506"/>
    <cellStyle name="Sortie 2 4 2 2 2 4 4" xfId="29507"/>
    <cellStyle name="Sortie 2 4 2 2 2 4 5" xfId="29508"/>
    <cellStyle name="Sortie 2 4 2 2 2 4 6" xfId="29509"/>
    <cellStyle name="Sortie 2 4 2 2 2 4 7" xfId="29510"/>
    <cellStyle name="Sortie 2 4 2 2 2 5" xfId="7073"/>
    <cellStyle name="Sortie 2 4 2 2 2 5 2" xfId="29511"/>
    <cellStyle name="Sortie 2 4 2 2 2 5 3" xfId="29512"/>
    <cellStyle name="Sortie 2 4 2 2 2 5 4" xfId="29513"/>
    <cellStyle name="Sortie 2 4 2 2 2 5 5" xfId="29514"/>
    <cellStyle name="Sortie 2 4 2 2 2 5 6" xfId="29515"/>
    <cellStyle name="Sortie 2 4 2 2 2 5 7" xfId="29516"/>
    <cellStyle name="Sortie 2 4 2 2 2 6" xfId="29517"/>
    <cellStyle name="Sortie 2 4 2 2 2 7" xfId="29518"/>
    <cellStyle name="Sortie 2 4 2 2 2 8" xfId="29519"/>
    <cellStyle name="Sortie 2 4 2 2 2 9" xfId="29520"/>
    <cellStyle name="Sortie 2 4 2 2 3" xfId="3633"/>
    <cellStyle name="Sortie 2 4 2 2 3 2" xfId="7074"/>
    <cellStyle name="Sortie 2 4 2 2 3 2 2" xfId="29521"/>
    <cellStyle name="Sortie 2 4 2 2 3 2 3" xfId="29522"/>
    <cellStyle name="Sortie 2 4 2 2 3 2 4" xfId="29523"/>
    <cellStyle name="Sortie 2 4 2 2 3 2 5" xfId="29524"/>
    <cellStyle name="Sortie 2 4 2 2 3 2 6" xfId="29525"/>
    <cellStyle name="Sortie 2 4 2 2 3 2 7" xfId="29526"/>
    <cellStyle name="Sortie 2 4 2 2 3 3" xfId="29527"/>
    <cellStyle name="Sortie 2 4 2 2 3 4" xfId="29528"/>
    <cellStyle name="Sortie 2 4 2 2 3 5" xfId="29529"/>
    <cellStyle name="Sortie 2 4 2 2 3 6" xfId="29530"/>
    <cellStyle name="Sortie 2 4 2 2 3 7" xfId="29531"/>
    <cellStyle name="Sortie 2 4 2 2 4" xfId="2997"/>
    <cellStyle name="Sortie 2 4 2 2 4 2" xfId="7075"/>
    <cellStyle name="Sortie 2 4 2 2 4 2 2" xfId="29532"/>
    <cellStyle name="Sortie 2 4 2 2 4 2 3" xfId="29533"/>
    <cellStyle name="Sortie 2 4 2 2 4 2 4" xfId="29534"/>
    <cellStyle name="Sortie 2 4 2 2 4 2 5" xfId="29535"/>
    <cellStyle name="Sortie 2 4 2 2 4 2 6" xfId="29536"/>
    <cellStyle name="Sortie 2 4 2 2 4 2 7" xfId="29537"/>
    <cellStyle name="Sortie 2 4 2 2 4 3" xfId="29538"/>
    <cellStyle name="Sortie 2 4 2 2 4 4" xfId="29539"/>
    <cellStyle name="Sortie 2 4 2 2 4 5" xfId="29540"/>
    <cellStyle name="Sortie 2 4 2 2 4 6" xfId="29541"/>
    <cellStyle name="Sortie 2 4 2 2 5" xfId="1853"/>
    <cellStyle name="Sortie 2 4 2 2 5 2" xfId="7076"/>
    <cellStyle name="Sortie 2 4 2 2 5 2 2" xfId="29542"/>
    <cellStyle name="Sortie 2 4 2 2 5 2 3" xfId="29543"/>
    <cellStyle name="Sortie 2 4 2 2 5 2 4" xfId="29544"/>
    <cellStyle name="Sortie 2 4 2 2 5 2 5" xfId="29545"/>
    <cellStyle name="Sortie 2 4 2 2 5 2 6" xfId="29546"/>
    <cellStyle name="Sortie 2 4 2 2 5 2 7" xfId="29547"/>
    <cellStyle name="Sortie 2 4 2 2 5 3" xfId="29548"/>
    <cellStyle name="Sortie 2 4 2 2 5 4" xfId="29549"/>
    <cellStyle name="Sortie 2 4 2 2 5 5" xfId="29550"/>
    <cellStyle name="Sortie 2 4 2 2 5 6" xfId="29551"/>
    <cellStyle name="Sortie 2 4 2 2 6" xfId="7077"/>
    <cellStyle name="Sortie 2 4 2 2 6 2" xfId="29552"/>
    <cellStyle name="Sortie 2 4 2 2 6 3" xfId="29553"/>
    <cellStyle name="Sortie 2 4 2 2 6 4" xfId="29554"/>
    <cellStyle name="Sortie 2 4 2 2 6 5" xfId="29555"/>
    <cellStyle name="Sortie 2 4 2 2 6 6" xfId="29556"/>
    <cellStyle name="Sortie 2 4 2 2 6 7" xfId="29557"/>
    <cellStyle name="Sortie 2 4 2 2 7" xfId="7078"/>
    <cellStyle name="Sortie 2 4 2 2 7 2" xfId="29558"/>
    <cellStyle name="Sortie 2 4 2 2 7 3" xfId="29559"/>
    <cellStyle name="Sortie 2 4 2 2 7 4" xfId="29560"/>
    <cellStyle name="Sortie 2 4 2 2 7 5" xfId="29561"/>
    <cellStyle name="Sortie 2 4 2 2 7 6" xfId="29562"/>
    <cellStyle name="Sortie 2 4 2 2 7 7" xfId="29563"/>
    <cellStyle name="Sortie 2 4 2 2 8" xfId="29564"/>
    <cellStyle name="Sortie 2 4 2 2 9" xfId="29565"/>
    <cellStyle name="Sortie 2 4 2 3" xfId="638"/>
    <cellStyle name="Sortie 2 4 2 3 10" xfId="29566"/>
    <cellStyle name="Sortie 2 4 2 3 11" xfId="29567"/>
    <cellStyle name="Sortie 2 4 2 3 12" xfId="29568"/>
    <cellStyle name="Sortie 2 4 2 3 13" xfId="29569"/>
    <cellStyle name="Sortie 2 4 2 3 14" xfId="32940"/>
    <cellStyle name="Sortie 2 4 2 3 15" xfId="34616"/>
    <cellStyle name="Sortie 2 4 2 3 16" xfId="34863"/>
    <cellStyle name="Sortie 2 4 2 3 2" xfId="1290"/>
    <cellStyle name="Sortie 2 4 2 3 2 10" xfId="29570"/>
    <cellStyle name="Sortie 2 4 2 3 2 11" xfId="33460"/>
    <cellStyle name="Sortie 2 4 2 3 2 12" xfId="34710"/>
    <cellStyle name="Sortie 2 4 2 3 2 2" xfId="3546"/>
    <cellStyle name="Sortie 2 4 2 3 2 2 2" xfId="7079"/>
    <cellStyle name="Sortie 2 4 2 3 2 2 2 2" xfId="29571"/>
    <cellStyle name="Sortie 2 4 2 3 2 2 2 3" xfId="29572"/>
    <cellStyle name="Sortie 2 4 2 3 2 2 2 4" xfId="29573"/>
    <cellStyle name="Sortie 2 4 2 3 2 2 2 5" xfId="29574"/>
    <cellStyle name="Sortie 2 4 2 3 2 2 2 6" xfId="29575"/>
    <cellStyle name="Sortie 2 4 2 3 2 2 2 7" xfId="29576"/>
    <cellStyle name="Sortie 2 4 2 3 2 2 3" xfId="29577"/>
    <cellStyle name="Sortie 2 4 2 3 2 2 4" xfId="29578"/>
    <cellStyle name="Sortie 2 4 2 3 2 2 5" xfId="29579"/>
    <cellStyle name="Sortie 2 4 2 3 2 2 6" xfId="29580"/>
    <cellStyle name="Sortie 2 4 2 3 2 3" xfId="2437"/>
    <cellStyle name="Sortie 2 4 2 3 2 3 2" xfId="7080"/>
    <cellStyle name="Sortie 2 4 2 3 2 3 2 2" xfId="29581"/>
    <cellStyle name="Sortie 2 4 2 3 2 3 2 3" xfId="29582"/>
    <cellStyle name="Sortie 2 4 2 3 2 3 2 4" xfId="29583"/>
    <cellStyle name="Sortie 2 4 2 3 2 3 2 5" xfId="29584"/>
    <cellStyle name="Sortie 2 4 2 3 2 3 2 6" xfId="29585"/>
    <cellStyle name="Sortie 2 4 2 3 2 3 2 7" xfId="29586"/>
    <cellStyle name="Sortie 2 4 2 3 2 3 3" xfId="29587"/>
    <cellStyle name="Sortie 2 4 2 3 2 3 4" xfId="29588"/>
    <cellStyle name="Sortie 2 4 2 3 2 3 5" xfId="29589"/>
    <cellStyle name="Sortie 2 4 2 3 2 3 6" xfId="29590"/>
    <cellStyle name="Sortie 2 4 2 3 2 4" xfId="7081"/>
    <cellStyle name="Sortie 2 4 2 3 2 4 2" xfId="29591"/>
    <cellStyle name="Sortie 2 4 2 3 2 4 3" xfId="29592"/>
    <cellStyle name="Sortie 2 4 2 3 2 4 4" xfId="29593"/>
    <cellStyle name="Sortie 2 4 2 3 2 4 5" xfId="29594"/>
    <cellStyle name="Sortie 2 4 2 3 2 4 6" xfId="29595"/>
    <cellStyle name="Sortie 2 4 2 3 2 4 7" xfId="29596"/>
    <cellStyle name="Sortie 2 4 2 3 2 5" xfId="7082"/>
    <cellStyle name="Sortie 2 4 2 3 2 5 2" xfId="29597"/>
    <cellStyle name="Sortie 2 4 2 3 2 5 3" xfId="29598"/>
    <cellStyle name="Sortie 2 4 2 3 2 5 4" xfId="29599"/>
    <cellStyle name="Sortie 2 4 2 3 2 5 5" xfId="29600"/>
    <cellStyle name="Sortie 2 4 2 3 2 5 6" xfId="29601"/>
    <cellStyle name="Sortie 2 4 2 3 2 5 7" xfId="29602"/>
    <cellStyle name="Sortie 2 4 2 3 2 6" xfId="29603"/>
    <cellStyle name="Sortie 2 4 2 3 2 7" xfId="29604"/>
    <cellStyle name="Sortie 2 4 2 3 2 8" xfId="29605"/>
    <cellStyle name="Sortie 2 4 2 3 2 9" xfId="29606"/>
    <cellStyle name="Sortie 2 4 2 3 3" xfId="3634"/>
    <cellStyle name="Sortie 2 4 2 3 3 2" xfId="7083"/>
    <cellStyle name="Sortie 2 4 2 3 3 2 2" xfId="29607"/>
    <cellStyle name="Sortie 2 4 2 3 3 2 3" xfId="29608"/>
    <cellStyle name="Sortie 2 4 2 3 3 2 4" xfId="29609"/>
    <cellStyle name="Sortie 2 4 2 3 3 2 5" xfId="29610"/>
    <cellStyle name="Sortie 2 4 2 3 3 2 6" xfId="29611"/>
    <cellStyle name="Sortie 2 4 2 3 3 2 7" xfId="29612"/>
    <cellStyle name="Sortie 2 4 2 3 3 3" xfId="29613"/>
    <cellStyle name="Sortie 2 4 2 3 3 4" xfId="29614"/>
    <cellStyle name="Sortie 2 4 2 3 3 5" xfId="29615"/>
    <cellStyle name="Sortie 2 4 2 3 3 6" xfId="29616"/>
    <cellStyle name="Sortie 2 4 2 3 3 7" xfId="29617"/>
    <cellStyle name="Sortie 2 4 2 3 4" xfId="2998"/>
    <cellStyle name="Sortie 2 4 2 3 4 2" xfId="7084"/>
    <cellStyle name="Sortie 2 4 2 3 4 2 2" xfId="29618"/>
    <cellStyle name="Sortie 2 4 2 3 4 2 3" xfId="29619"/>
    <cellStyle name="Sortie 2 4 2 3 4 2 4" xfId="29620"/>
    <cellStyle name="Sortie 2 4 2 3 4 2 5" xfId="29621"/>
    <cellStyle name="Sortie 2 4 2 3 4 2 6" xfId="29622"/>
    <cellStyle name="Sortie 2 4 2 3 4 2 7" xfId="29623"/>
    <cellStyle name="Sortie 2 4 2 3 4 3" xfId="29624"/>
    <cellStyle name="Sortie 2 4 2 3 4 4" xfId="29625"/>
    <cellStyle name="Sortie 2 4 2 3 4 5" xfId="29626"/>
    <cellStyle name="Sortie 2 4 2 3 4 6" xfId="29627"/>
    <cellStyle name="Sortie 2 4 2 3 5" xfId="1854"/>
    <cellStyle name="Sortie 2 4 2 3 5 2" xfId="7085"/>
    <cellStyle name="Sortie 2 4 2 3 5 2 2" xfId="29628"/>
    <cellStyle name="Sortie 2 4 2 3 5 2 3" xfId="29629"/>
    <cellStyle name="Sortie 2 4 2 3 5 2 4" xfId="29630"/>
    <cellStyle name="Sortie 2 4 2 3 5 2 5" xfId="29631"/>
    <cellStyle name="Sortie 2 4 2 3 5 2 6" xfId="29632"/>
    <cellStyle name="Sortie 2 4 2 3 5 2 7" xfId="29633"/>
    <cellStyle name="Sortie 2 4 2 3 5 3" xfId="29634"/>
    <cellStyle name="Sortie 2 4 2 3 5 4" xfId="29635"/>
    <cellStyle name="Sortie 2 4 2 3 5 5" xfId="29636"/>
    <cellStyle name="Sortie 2 4 2 3 5 6" xfId="29637"/>
    <cellStyle name="Sortie 2 4 2 3 6" xfId="7086"/>
    <cellStyle name="Sortie 2 4 2 3 6 2" xfId="29638"/>
    <cellStyle name="Sortie 2 4 2 3 6 3" xfId="29639"/>
    <cellStyle name="Sortie 2 4 2 3 6 4" xfId="29640"/>
    <cellStyle name="Sortie 2 4 2 3 6 5" xfId="29641"/>
    <cellStyle name="Sortie 2 4 2 3 6 6" xfId="29642"/>
    <cellStyle name="Sortie 2 4 2 3 6 7" xfId="29643"/>
    <cellStyle name="Sortie 2 4 2 3 7" xfId="7087"/>
    <cellStyle name="Sortie 2 4 2 3 7 2" xfId="29644"/>
    <cellStyle name="Sortie 2 4 2 3 7 3" xfId="29645"/>
    <cellStyle name="Sortie 2 4 2 3 7 4" xfId="29646"/>
    <cellStyle name="Sortie 2 4 2 3 7 5" xfId="29647"/>
    <cellStyle name="Sortie 2 4 2 3 7 6" xfId="29648"/>
    <cellStyle name="Sortie 2 4 2 3 7 7" xfId="29649"/>
    <cellStyle name="Sortie 2 4 2 3 8" xfId="29650"/>
    <cellStyle name="Sortie 2 4 2 3 9" xfId="29651"/>
    <cellStyle name="Sortie 2 4 2 4" xfId="639"/>
    <cellStyle name="Sortie 2 4 2 4 10" xfId="29652"/>
    <cellStyle name="Sortie 2 4 2 4 11" xfId="29653"/>
    <cellStyle name="Sortie 2 4 2 4 12" xfId="29654"/>
    <cellStyle name="Sortie 2 4 2 4 13" xfId="29655"/>
    <cellStyle name="Sortie 2 4 2 4 14" xfId="32960"/>
    <cellStyle name="Sortie 2 4 2 4 15" xfId="34636"/>
    <cellStyle name="Sortie 2 4 2 4 16" xfId="34864"/>
    <cellStyle name="Sortie 2 4 2 4 2" xfId="1291"/>
    <cellStyle name="Sortie 2 4 2 4 2 10" xfId="29656"/>
    <cellStyle name="Sortie 2 4 2 4 2 11" xfId="33461"/>
    <cellStyle name="Sortie 2 4 2 4 2 12" xfId="34711"/>
    <cellStyle name="Sortie 2 4 2 4 2 2" xfId="3547"/>
    <cellStyle name="Sortie 2 4 2 4 2 2 2" xfId="7088"/>
    <cellStyle name="Sortie 2 4 2 4 2 2 2 2" xfId="29657"/>
    <cellStyle name="Sortie 2 4 2 4 2 2 2 3" xfId="29658"/>
    <cellStyle name="Sortie 2 4 2 4 2 2 2 4" xfId="29659"/>
    <cellStyle name="Sortie 2 4 2 4 2 2 2 5" xfId="29660"/>
    <cellStyle name="Sortie 2 4 2 4 2 2 2 6" xfId="29661"/>
    <cellStyle name="Sortie 2 4 2 4 2 2 2 7" xfId="29662"/>
    <cellStyle name="Sortie 2 4 2 4 2 2 3" xfId="29663"/>
    <cellStyle name="Sortie 2 4 2 4 2 2 4" xfId="29664"/>
    <cellStyle name="Sortie 2 4 2 4 2 2 5" xfId="29665"/>
    <cellStyle name="Sortie 2 4 2 4 2 2 6" xfId="29666"/>
    <cellStyle name="Sortie 2 4 2 4 2 3" xfId="2438"/>
    <cellStyle name="Sortie 2 4 2 4 2 3 2" xfId="7089"/>
    <cellStyle name="Sortie 2 4 2 4 2 3 2 2" xfId="29667"/>
    <cellStyle name="Sortie 2 4 2 4 2 3 2 3" xfId="29668"/>
    <cellStyle name="Sortie 2 4 2 4 2 3 2 4" xfId="29669"/>
    <cellStyle name="Sortie 2 4 2 4 2 3 2 5" xfId="29670"/>
    <cellStyle name="Sortie 2 4 2 4 2 3 2 6" xfId="29671"/>
    <cellStyle name="Sortie 2 4 2 4 2 3 2 7" xfId="29672"/>
    <cellStyle name="Sortie 2 4 2 4 2 3 3" xfId="29673"/>
    <cellStyle name="Sortie 2 4 2 4 2 3 4" xfId="29674"/>
    <cellStyle name="Sortie 2 4 2 4 2 3 5" xfId="29675"/>
    <cellStyle name="Sortie 2 4 2 4 2 3 6" xfId="29676"/>
    <cellStyle name="Sortie 2 4 2 4 2 4" xfId="7090"/>
    <cellStyle name="Sortie 2 4 2 4 2 4 2" xfId="29677"/>
    <cellStyle name="Sortie 2 4 2 4 2 4 3" xfId="29678"/>
    <cellStyle name="Sortie 2 4 2 4 2 4 4" xfId="29679"/>
    <cellStyle name="Sortie 2 4 2 4 2 4 5" xfId="29680"/>
    <cellStyle name="Sortie 2 4 2 4 2 4 6" xfId="29681"/>
    <cellStyle name="Sortie 2 4 2 4 2 4 7" xfId="29682"/>
    <cellStyle name="Sortie 2 4 2 4 2 5" xfId="7091"/>
    <cellStyle name="Sortie 2 4 2 4 2 5 2" xfId="29683"/>
    <cellStyle name="Sortie 2 4 2 4 2 5 3" xfId="29684"/>
    <cellStyle name="Sortie 2 4 2 4 2 5 4" xfId="29685"/>
    <cellStyle name="Sortie 2 4 2 4 2 5 5" xfId="29686"/>
    <cellStyle name="Sortie 2 4 2 4 2 5 6" xfId="29687"/>
    <cellStyle name="Sortie 2 4 2 4 2 5 7" xfId="29688"/>
    <cellStyle name="Sortie 2 4 2 4 2 6" xfId="29689"/>
    <cellStyle name="Sortie 2 4 2 4 2 7" xfId="29690"/>
    <cellStyle name="Sortie 2 4 2 4 2 8" xfId="29691"/>
    <cellStyle name="Sortie 2 4 2 4 2 9" xfId="29692"/>
    <cellStyle name="Sortie 2 4 2 4 3" xfId="3635"/>
    <cellStyle name="Sortie 2 4 2 4 3 2" xfId="7092"/>
    <cellStyle name="Sortie 2 4 2 4 3 2 2" xfId="29693"/>
    <cellStyle name="Sortie 2 4 2 4 3 2 3" xfId="29694"/>
    <cellStyle name="Sortie 2 4 2 4 3 2 4" xfId="29695"/>
    <cellStyle name="Sortie 2 4 2 4 3 2 5" xfId="29696"/>
    <cellStyle name="Sortie 2 4 2 4 3 2 6" xfId="29697"/>
    <cellStyle name="Sortie 2 4 2 4 3 2 7" xfId="29698"/>
    <cellStyle name="Sortie 2 4 2 4 3 3" xfId="29699"/>
    <cellStyle name="Sortie 2 4 2 4 3 4" xfId="29700"/>
    <cellStyle name="Sortie 2 4 2 4 3 5" xfId="29701"/>
    <cellStyle name="Sortie 2 4 2 4 3 6" xfId="29702"/>
    <cellStyle name="Sortie 2 4 2 4 3 7" xfId="29703"/>
    <cellStyle name="Sortie 2 4 2 4 4" xfId="2999"/>
    <cellStyle name="Sortie 2 4 2 4 4 2" xfId="7093"/>
    <cellStyle name="Sortie 2 4 2 4 4 2 2" xfId="29704"/>
    <cellStyle name="Sortie 2 4 2 4 4 2 3" xfId="29705"/>
    <cellStyle name="Sortie 2 4 2 4 4 2 4" xfId="29706"/>
    <cellStyle name="Sortie 2 4 2 4 4 2 5" xfId="29707"/>
    <cellStyle name="Sortie 2 4 2 4 4 2 6" xfId="29708"/>
    <cellStyle name="Sortie 2 4 2 4 4 2 7" xfId="29709"/>
    <cellStyle name="Sortie 2 4 2 4 4 3" xfId="29710"/>
    <cellStyle name="Sortie 2 4 2 4 4 4" xfId="29711"/>
    <cellStyle name="Sortie 2 4 2 4 4 5" xfId="29712"/>
    <cellStyle name="Sortie 2 4 2 4 4 6" xfId="29713"/>
    <cellStyle name="Sortie 2 4 2 4 5" xfId="1855"/>
    <cellStyle name="Sortie 2 4 2 4 5 2" xfId="7094"/>
    <cellStyle name="Sortie 2 4 2 4 5 2 2" xfId="29714"/>
    <cellStyle name="Sortie 2 4 2 4 5 2 3" xfId="29715"/>
    <cellStyle name="Sortie 2 4 2 4 5 2 4" xfId="29716"/>
    <cellStyle name="Sortie 2 4 2 4 5 2 5" xfId="29717"/>
    <cellStyle name="Sortie 2 4 2 4 5 2 6" xfId="29718"/>
    <cellStyle name="Sortie 2 4 2 4 5 2 7" xfId="29719"/>
    <cellStyle name="Sortie 2 4 2 4 5 3" xfId="29720"/>
    <cellStyle name="Sortie 2 4 2 4 5 4" xfId="29721"/>
    <cellStyle name="Sortie 2 4 2 4 5 5" xfId="29722"/>
    <cellStyle name="Sortie 2 4 2 4 5 6" xfId="29723"/>
    <cellStyle name="Sortie 2 4 2 4 6" xfId="7095"/>
    <cellStyle name="Sortie 2 4 2 4 6 2" xfId="29724"/>
    <cellStyle name="Sortie 2 4 2 4 6 3" xfId="29725"/>
    <cellStyle name="Sortie 2 4 2 4 6 4" xfId="29726"/>
    <cellStyle name="Sortie 2 4 2 4 6 5" xfId="29727"/>
    <cellStyle name="Sortie 2 4 2 4 6 6" xfId="29728"/>
    <cellStyle name="Sortie 2 4 2 4 6 7" xfId="29729"/>
    <cellStyle name="Sortie 2 4 2 4 7" xfId="7096"/>
    <cellStyle name="Sortie 2 4 2 4 7 2" xfId="29730"/>
    <cellStyle name="Sortie 2 4 2 4 7 3" xfId="29731"/>
    <cellStyle name="Sortie 2 4 2 4 7 4" xfId="29732"/>
    <cellStyle name="Sortie 2 4 2 4 7 5" xfId="29733"/>
    <cellStyle name="Sortie 2 4 2 4 7 6" xfId="29734"/>
    <cellStyle name="Sortie 2 4 2 4 7 7" xfId="29735"/>
    <cellStyle name="Sortie 2 4 2 4 8" xfId="29736"/>
    <cellStyle name="Sortie 2 4 2 4 9" xfId="29737"/>
    <cellStyle name="Sortie 2 4 2 5" xfId="640"/>
    <cellStyle name="Sortie 2 4 2 5 10" xfId="29738"/>
    <cellStyle name="Sortie 2 4 2 5 11" xfId="29739"/>
    <cellStyle name="Sortie 2 4 2 5 12" xfId="29740"/>
    <cellStyle name="Sortie 2 4 2 5 13" xfId="29741"/>
    <cellStyle name="Sortie 2 4 2 5 14" xfId="32979"/>
    <cellStyle name="Sortie 2 4 2 5 15" xfId="34655"/>
    <cellStyle name="Sortie 2 4 2 5 16" xfId="34865"/>
    <cellStyle name="Sortie 2 4 2 5 2" xfId="1292"/>
    <cellStyle name="Sortie 2 4 2 5 2 10" xfId="29742"/>
    <cellStyle name="Sortie 2 4 2 5 2 2" xfId="3548"/>
    <cellStyle name="Sortie 2 4 2 5 2 2 2" xfId="7097"/>
    <cellStyle name="Sortie 2 4 2 5 2 2 2 2" xfId="29743"/>
    <cellStyle name="Sortie 2 4 2 5 2 2 2 3" xfId="29744"/>
    <cellStyle name="Sortie 2 4 2 5 2 2 2 4" xfId="29745"/>
    <cellStyle name="Sortie 2 4 2 5 2 2 2 5" xfId="29746"/>
    <cellStyle name="Sortie 2 4 2 5 2 2 2 6" xfId="29747"/>
    <cellStyle name="Sortie 2 4 2 5 2 2 2 7" xfId="29748"/>
    <cellStyle name="Sortie 2 4 2 5 2 2 3" xfId="29749"/>
    <cellStyle name="Sortie 2 4 2 5 2 2 4" xfId="29750"/>
    <cellStyle name="Sortie 2 4 2 5 2 2 5" xfId="29751"/>
    <cellStyle name="Sortie 2 4 2 5 2 2 6" xfId="29752"/>
    <cellStyle name="Sortie 2 4 2 5 2 3" xfId="2439"/>
    <cellStyle name="Sortie 2 4 2 5 2 3 2" xfId="7098"/>
    <cellStyle name="Sortie 2 4 2 5 2 3 2 2" xfId="29753"/>
    <cellStyle name="Sortie 2 4 2 5 2 3 2 3" xfId="29754"/>
    <cellStyle name="Sortie 2 4 2 5 2 3 2 4" xfId="29755"/>
    <cellStyle name="Sortie 2 4 2 5 2 3 2 5" xfId="29756"/>
    <cellStyle name="Sortie 2 4 2 5 2 3 2 6" xfId="29757"/>
    <cellStyle name="Sortie 2 4 2 5 2 3 2 7" xfId="29758"/>
    <cellStyle name="Sortie 2 4 2 5 2 3 3" xfId="29759"/>
    <cellStyle name="Sortie 2 4 2 5 2 3 4" xfId="29760"/>
    <cellStyle name="Sortie 2 4 2 5 2 3 5" xfId="29761"/>
    <cellStyle name="Sortie 2 4 2 5 2 3 6" xfId="29762"/>
    <cellStyle name="Sortie 2 4 2 5 2 4" xfId="7099"/>
    <cellStyle name="Sortie 2 4 2 5 2 4 2" xfId="29763"/>
    <cellStyle name="Sortie 2 4 2 5 2 4 3" xfId="29764"/>
    <cellStyle name="Sortie 2 4 2 5 2 4 4" xfId="29765"/>
    <cellStyle name="Sortie 2 4 2 5 2 4 5" xfId="29766"/>
    <cellStyle name="Sortie 2 4 2 5 2 4 6" xfId="29767"/>
    <cellStyle name="Sortie 2 4 2 5 2 4 7" xfId="29768"/>
    <cellStyle name="Sortie 2 4 2 5 2 5" xfId="7100"/>
    <cellStyle name="Sortie 2 4 2 5 2 5 2" xfId="29769"/>
    <cellStyle name="Sortie 2 4 2 5 2 5 3" xfId="29770"/>
    <cellStyle name="Sortie 2 4 2 5 2 5 4" xfId="29771"/>
    <cellStyle name="Sortie 2 4 2 5 2 5 5" xfId="29772"/>
    <cellStyle name="Sortie 2 4 2 5 2 5 6" xfId="29773"/>
    <cellStyle name="Sortie 2 4 2 5 2 5 7" xfId="29774"/>
    <cellStyle name="Sortie 2 4 2 5 2 6" xfId="29775"/>
    <cellStyle name="Sortie 2 4 2 5 2 7" xfId="29776"/>
    <cellStyle name="Sortie 2 4 2 5 2 8" xfId="29777"/>
    <cellStyle name="Sortie 2 4 2 5 2 9" xfId="29778"/>
    <cellStyle name="Sortie 2 4 2 5 3" xfId="3636"/>
    <cellStyle name="Sortie 2 4 2 5 3 2" xfId="7101"/>
    <cellStyle name="Sortie 2 4 2 5 3 2 2" xfId="29779"/>
    <cellStyle name="Sortie 2 4 2 5 3 2 3" xfId="29780"/>
    <cellStyle name="Sortie 2 4 2 5 3 2 4" xfId="29781"/>
    <cellStyle name="Sortie 2 4 2 5 3 2 5" xfId="29782"/>
    <cellStyle name="Sortie 2 4 2 5 3 2 6" xfId="29783"/>
    <cellStyle name="Sortie 2 4 2 5 3 2 7" xfId="29784"/>
    <cellStyle name="Sortie 2 4 2 5 3 3" xfId="29785"/>
    <cellStyle name="Sortie 2 4 2 5 3 4" xfId="29786"/>
    <cellStyle name="Sortie 2 4 2 5 3 5" xfId="29787"/>
    <cellStyle name="Sortie 2 4 2 5 3 6" xfId="29788"/>
    <cellStyle name="Sortie 2 4 2 5 3 7" xfId="29789"/>
    <cellStyle name="Sortie 2 4 2 5 4" xfId="3000"/>
    <cellStyle name="Sortie 2 4 2 5 4 2" xfId="7102"/>
    <cellStyle name="Sortie 2 4 2 5 4 2 2" xfId="29790"/>
    <cellStyle name="Sortie 2 4 2 5 4 2 3" xfId="29791"/>
    <cellStyle name="Sortie 2 4 2 5 4 2 4" xfId="29792"/>
    <cellStyle name="Sortie 2 4 2 5 4 2 5" xfId="29793"/>
    <cellStyle name="Sortie 2 4 2 5 4 2 6" xfId="29794"/>
    <cellStyle name="Sortie 2 4 2 5 4 2 7" xfId="29795"/>
    <cellStyle name="Sortie 2 4 2 5 4 3" xfId="29796"/>
    <cellStyle name="Sortie 2 4 2 5 4 4" xfId="29797"/>
    <cellStyle name="Sortie 2 4 2 5 4 5" xfId="29798"/>
    <cellStyle name="Sortie 2 4 2 5 4 6" xfId="29799"/>
    <cellStyle name="Sortie 2 4 2 5 5" xfId="1856"/>
    <cellStyle name="Sortie 2 4 2 5 5 2" xfId="7103"/>
    <cellStyle name="Sortie 2 4 2 5 5 2 2" xfId="29800"/>
    <cellStyle name="Sortie 2 4 2 5 5 2 3" xfId="29801"/>
    <cellStyle name="Sortie 2 4 2 5 5 2 4" xfId="29802"/>
    <cellStyle name="Sortie 2 4 2 5 5 2 5" xfId="29803"/>
    <cellStyle name="Sortie 2 4 2 5 5 2 6" xfId="29804"/>
    <cellStyle name="Sortie 2 4 2 5 5 2 7" xfId="29805"/>
    <cellStyle name="Sortie 2 4 2 5 5 3" xfId="29806"/>
    <cellStyle name="Sortie 2 4 2 5 5 4" xfId="29807"/>
    <cellStyle name="Sortie 2 4 2 5 5 5" xfId="29808"/>
    <cellStyle name="Sortie 2 4 2 5 5 6" xfId="29809"/>
    <cellStyle name="Sortie 2 4 2 5 6" xfId="7104"/>
    <cellStyle name="Sortie 2 4 2 5 6 2" xfId="29810"/>
    <cellStyle name="Sortie 2 4 2 5 6 3" xfId="29811"/>
    <cellStyle name="Sortie 2 4 2 5 6 4" xfId="29812"/>
    <cellStyle name="Sortie 2 4 2 5 6 5" xfId="29813"/>
    <cellStyle name="Sortie 2 4 2 5 6 6" xfId="29814"/>
    <cellStyle name="Sortie 2 4 2 5 6 7" xfId="29815"/>
    <cellStyle name="Sortie 2 4 2 5 7" xfId="7105"/>
    <cellStyle name="Sortie 2 4 2 5 7 2" xfId="29816"/>
    <cellStyle name="Sortie 2 4 2 5 7 3" xfId="29817"/>
    <cellStyle name="Sortie 2 4 2 5 7 4" xfId="29818"/>
    <cellStyle name="Sortie 2 4 2 5 7 5" xfId="29819"/>
    <cellStyle name="Sortie 2 4 2 5 7 6" xfId="29820"/>
    <cellStyle name="Sortie 2 4 2 5 7 7" xfId="29821"/>
    <cellStyle name="Sortie 2 4 2 5 8" xfId="29822"/>
    <cellStyle name="Sortie 2 4 2 5 9" xfId="29823"/>
    <cellStyle name="Sortie 2 4 2 6" xfId="1293"/>
    <cellStyle name="Sortie 2 4 2 6 10" xfId="29824"/>
    <cellStyle name="Sortie 2 4 2 6 2" xfId="3246"/>
    <cellStyle name="Sortie 2 4 2 6 2 2" xfId="7106"/>
    <cellStyle name="Sortie 2 4 2 6 2 2 2" xfId="29825"/>
    <cellStyle name="Sortie 2 4 2 6 2 2 3" xfId="29826"/>
    <cellStyle name="Sortie 2 4 2 6 2 2 4" xfId="29827"/>
    <cellStyle name="Sortie 2 4 2 6 2 2 5" xfId="29828"/>
    <cellStyle name="Sortie 2 4 2 6 2 2 6" xfId="29829"/>
    <cellStyle name="Sortie 2 4 2 6 2 2 7" xfId="29830"/>
    <cellStyle name="Sortie 2 4 2 6 2 3" xfId="29831"/>
    <cellStyle name="Sortie 2 4 2 6 2 4" xfId="29832"/>
    <cellStyle name="Sortie 2 4 2 6 2 5" xfId="29833"/>
    <cellStyle name="Sortie 2 4 2 6 2 6" xfId="29834"/>
    <cellStyle name="Sortie 2 4 2 6 3" xfId="2440"/>
    <cellStyle name="Sortie 2 4 2 6 3 2" xfId="7107"/>
    <cellStyle name="Sortie 2 4 2 6 3 2 2" xfId="29835"/>
    <cellStyle name="Sortie 2 4 2 6 3 2 3" xfId="29836"/>
    <cellStyle name="Sortie 2 4 2 6 3 2 4" xfId="29837"/>
    <cellStyle name="Sortie 2 4 2 6 3 2 5" xfId="29838"/>
    <cellStyle name="Sortie 2 4 2 6 3 2 6" xfId="29839"/>
    <cellStyle name="Sortie 2 4 2 6 3 2 7" xfId="29840"/>
    <cellStyle name="Sortie 2 4 2 6 3 3" xfId="29841"/>
    <cellStyle name="Sortie 2 4 2 6 3 4" xfId="29842"/>
    <cellStyle name="Sortie 2 4 2 6 3 5" xfId="29843"/>
    <cellStyle name="Sortie 2 4 2 6 3 6" xfId="29844"/>
    <cellStyle name="Sortie 2 4 2 6 4" xfId="7108"/>
    <cellStyle name="Sortie 2 4 2 6 4 2" xfId="29845"/>
    <cellStyle name="Sortie 2 4 2 6 4 3" xfId="29846"/>
    <cellStyle name="Sortie 2 4 2 6 4 4" xfId="29847"/>
    <cellStyle name="Sortie 2 4 2 6 4 5" xfId="29848"/>
    <cellStyle name="Sortie 2 4 2 6 4 6" xfId="29849"/>
    <cellStyle name="Sortie 2 4 2 6 4 7" xfId="29850"/>
    <cellStyle name="Sortie 2 4 2 6 5" xfId="7109"/>
    <cellStyle name="Sortie 2 4 2 6 5 2" xfId="29851"/>
    <cellStyle name="Sortie 2 4 2 6 5 3" xfId="29852"/>
    <cellStyle name="Sortie 2 4 2 6 5 4" xfId="29853"/>
    <cellStyle name="Sortie 2 4 2 6 5 5" xfId="29854"/>
    <cellStyle name="Sortie 2 4 2 6 5 6" xfId="29855"/>
    <cellStyle name="Sortie 2 4 2 6 5 7" xfId="29856"/>
    <cellStyle name="Sortie 2 4 2 6 6" xfId="29857"/>
    <cellStyle name="Sortie 2 4 2 6 7" xfId="29858"/>
    <cellStyle name="Sortie 2 4 2 6 8" xfId="29859"/>
    <cellStyle name="Sortie 2 4 2 6 9" xfId="29860"/>
    <cellStyle name="Sortie 2 4 2 7" xfId="2699"/>
    <cellStyle name="Sortie 2 4 2 7 2" xfId="29861"/>
    <cellStyle name="Sortie 2 4 2 7 3" xfId="29862"/>
    <cellStyle name="Sortie 2 4 2 7 4" xfId="29863"/>
    <cellStyle name="Sortie 2 4 2 7 5" xfId="29864"/>
    <cellStyle name="Sortie 2 4 2 7 6" xfId="29865"/>
    <cellStyle name="Sortie 2 4 2 7 7" xfId="29866"/>
    <cellStyle name="Sortie 2 4 2 7 8" xfId="29867"/>
    <cellStyle name="Sortie 2 4 2 7 9" xfId="29868"/>
    <cellStyle name="Sortie 2 4 2 8" xfId="1554"/>
    <cellStyle name="Sortie 2 4 2 8 2" xfId="29869"/>
    <cellStyle name="Sortie 2 4 2 8 3" xfId="29870"/>
    <cellStyle name="Sortie 2 4 2 8 4" xfId="29871"/>
    <cellStyle name="Sortie 2 4 2 8 5" xfId="29872"/>
    <cellStyle name="Sortie 2 4 2 8 6" xfId="29873"/>
    <cellStyle name="Sortie 2 4 2 8 7" xfId="29874"/>
    <cellStyle name="Sortie 2 4 2 8 8" xfId="29875"/>
    <cellStyle name="Sortie 2 4 2 9" xfId="7110"/>
    <cellStyle name="Sortie 2 4 2 9 2" xfId="29876"/>
    <cellStyle name="Sortie 2 4 2 9 3" xfId="29877"/>
    <cellStyle name="Sortie 2 4 2 9 4" xfId="29878"/>
    <cellStyle name="Sortie 2 4 2 9 5" xfId="29879"/>
    <cellStyle name="Sortie 2 4 2 9 6" xfId="29880"/>
    <cellStyle name="Sortie 2 4 2 9 7" xfId="29881"/>
    <cellStyle name="Sortie 2 4 3" xfId="1294"/>
    <cellStyle name="Sortie 2 4 3 10" xfId="29882"/>
    <cellStyle name="Sortie 2 4 3 2" xfId="3132"/>
    <cellStyle name="Sortie 2 4 3 2 2" xfId="7111"/>
    <cellStyle name="Sortie 2 4 3 2 2 2" xfId="29883"/>
    <cellStyle name="Sortie 2 4 3 2 2 3" xfId="29884"/>
    <cellStyle name="Sortie 2 4 3 2 2 4" xfId="29885"/>
    <cellStyle name="Sortie 2 4 3 2 2 5" xfId="29886"/>
    <cellStyle name="Sortie 2 4 3 2 2 6" xfId="29887"/>
    <cellStyle name="Sortie 2 4 3 2 2 7" xfId="29888"/>
    <cellStyle name="Sortie 2 4 3 2 3" xfId="29889"/>
    <cellStyle name="Sortie 2 4 3 2 4" xfId="29890"/>
    <cellStyle name="Sortie 2 4 3 2 5" xfId="29891"/>
    <cellStyle name="Sortie 2 4 3 2 6" xfId="29892"/>
    <cellStyle name="Sortie 2 4 3 3" xfId="2441"/>
    <cellStyle name="Sortie 2 4 3 3 2" xfId="7112"/>
    <cellStyle name="Sortie 2 4 3 3 2 2" xfId="29893"/>
    <cellStyle name="Sortie 2 4 3 3 2 3" xfId="29894"/>
    <cellStyle name="Sortie 2 4 3 3 2 4" xfId="29895"/>
    <cellStyle name="Sortie 2 4 3 3 2 5" xfId="29896"/>
    <cellStyle name="Sortie 2 4 3 3 2 6" xfId="29897"/>
    <cellStyle name="Sortie 2 4 3 3 2 7" xfId="29898"/>
    <cellStyle name="Sortie 2 4 3 3 3" xfId="29899"/>
    <cellStyle name="Sortie 2 4 3 3 4" xfId="29900"/>
    <cellStyle name="Sortie 2 4 3 3 5" xfId="29901"/>
    <cellStyle name="Sortie 2 4 3 3 6" xfId="29902"/>
    <cellStyle name="Sortie 2 4 3 4" xfId="7113"/>
    <cellStyle name="Sortie 2 4 3 4 2" xfId="29903"/>
    <cellStyle name="Sortie 2 4 3 4 3" xfId="29904"/>
    <cellStyle name="Sortie 2 4 3 4 4" xfId="29905"/>
    <cellStyle name="Sortie 2 4 3 4 5" xfId="29906"/>
    <cellStyle name="Sortie 2 4 3 4 6" xfId="29907"/>
    <cellStyle name="Sortie 2 4 3 4 7" xfId="29908"/>
    <cellStyle name="Sortie 2 4 3 5" xfId="7114"/>
    <cellStyle name="Sortie 2 4 3 5 2" xfId="29909"/>
    <cellStyle name="Sortie 2 4 3 5 3" xfId="29910"/>
    <cellStyle name="Sortie 2 4 3 5 4" xfId="29911"/>
    <cellStyle name="Sortie 2 4 3 5 5" xfId="29912"/>
    <cellStyle name="Sortie 2 4 3 5 6" xfId="29913"/>
    <cellStyle name="Sortie 2 4 3 5 7" xfId="29914"/>
    <cellStyle name="Sortie 2 4 3 6" xfId="29915"/>
    <cellStyle name="Sortie 2 4 3 7" xfId="29916"/>
    <cellStyle name="Sortie 2 4 3 8" xfId="29917"/>
    <cellStyle name="Sortie 2 4 3 9" xfId="29918"/>
    <cellStyle name="Sortie 2 4 4" xfId="2585"/>
    <cellStyle name="Sortie 2 4 4 2" xfId="29919"/>
    <cellStyle name="Sortie 2 4 4 3" xfId="29920"/>
    <cellStyle name="Sortie 2 4 4 4" xfId="29921"/>
    <cellStyle name="Sortie 2 4 4 5" xfId="29922"/>
    <cellStyle name="Sortie 2 4 4 6" xfId="29923"/>
    <cellStyle name="Sortie 2 4 4 7" xfId="29924"/>
    <cellStyle name="Sortie 2 4 4 8" xfId="29925"/>
    <cellStyle name="Sortie 2 4 4 9" xfId="29926"/>
    <cellStyle name="Sortie 2 4 5" xfId="1440"/>
    <cellStyle name="Sortie 2 4 5 2" xfId="29927"/>
    <cellStyle name="Sortie 2 4 5 3" xfId="29928"/>
    <cellStyle name="Sortie 2 4 5 4" xfId="29929"/>
    <cellStyle name="Sortie 2 4 5 5" xfId="29930"/>
    <cellStyle name="Sortie 2 4 5 6" xfId="29931"/>
    <cellStyle name="Sortie 2 4 5 7" xfId="29932"/>
    <cellStyle name="Sortie 2 4 5 8" xfId="29933"/>
    <cellStyle name="Sortie 2 4 6" xfId="7115"/>
    <cellStyle name="Sortie 2 4 6 2" xfId="29934"/>
    <cellStyle name="Sortie 2 4 6 3" xfId="29935"/>
    <cellStyle name="Sortie 2 4 6 4" xfId="29936"/>
    <cellStyle name="Sortie 2 4 6 5" xfId="29937"/>
    <cellStyle name="Sortie 2 4 6 6" xfId="29938"/>
    <cellStyle name="Sortie 2 4 6 7" xfId="29939"/>
    <cellStyle name="Sortie 2 4 7" xfId="29940"/>
    <cellStyle name="Sortie 2 4 8" xfId="29941"/>
    <cellStyle name="Sortie 2 4 9" xfId="29942"/>
    <cellStyle name="Sortie 2 5" xfId="641"/>
    <cellStyle name="Sortie 2 6" xfId="1295"/>
    <cellStyle name="Sortie 2 6 10" xfId="29943"/>
    <cellStyle name="Sortie 2 6 2" xfId="3032"/>
    <cellStyle name="Sortie 2 6 2 2" xfId="7116"/>
    <cellStyle name="Sortie 2 6 2 2 2" xfId="29944"/>
    <cellStyle name="Sortie 2 6 2 2 3" xfId="29945"/>
    <cellStyle name="Sortie 2 6 2 2 4" xfId="29946"/>
    <cellStyle name="Sortie 2 6 2 2 5" xfId="29947"/>
    <cellStyle name="Sortie 2 6 2 2 6" xfId="29948"/>
    <cellStyle name="Sortie 2 6 2 2 7" xfId="29949"/>
    <cellStyle name="Sortie 2 6 2 3" xfId="29950"/>
    <cellStyle name="Sortie 2 6 2 4" xfId="29951"/>
    <cellStyle name="Sortie 2 6 2 5" xfId="29952"/>
    <cellStyle name="Sortie 2 6 2 6" xfId="29953"/>
    <cellStyle name="Sortie 2 6 3" xfId="2442"/>
    <cellStyle name="Sortie 2 6 3 2" xfId="7117"/>
    <cellStyle name="Sortie 2 6 3 2 2" xfId="29954"/>
    <cellStyle name="Sortie 2 6 3 2 3" xfId="29955"/>
    <cellStyle name="Sortie 2 6 3 2 4" xfId="29956"/>
    <cellStyle name="Sortie 2 6 3 2 5" xfId="29957"/>
    <cellStyle name="Sortie 2 6 3 2 6" xfId="29958"/>
    <cellStyle name="Sortie 2 6 3 2 7" xfId="29959"/>
    <cellStyle name="Sortie 2 6 3 3" xfId="29960"/>
    <cellStyle name="Sortie 2 6 3 4" xfId="29961"/>
    <cellStyle name="Sortie 2 6 3 5" xfId="29962"/>
    <cellStyle name="Sortie 2 6 3 6" xfId="29963"/>
    <cellStyle name="Sortie 2 6 4" xfId="7118"/>
    <cellStyle name="Sortie 2 6 4 2" xfId="29964"/>
    <cellStyle name="Sortie 2 6 4 3" xfId="29965"/>
    <cellStyle name="Sortie 2 6 4 4" xfId="29966"/>
    <cellStyle name="Sortie 2 6 4 5" xfId="29967"/>
    <cellStyle name="Sortie 2 6 4 6" xfId="29968"/>
    <cellStyle name="Sortie 2 6 4 7" xfId="29969"/>
    <cellStyle name="Sortie 2 6 5" xfId="7119"/>
    <cellStyle name="Sortie 2 6 5 2" xfId="29970"/>
    <cellStyle name="Sortie 2 6 5 3" xfId="29971"/>
    <cellStyle name="Sortie 2 6 5 4" xfId="29972"/>
    <cellStyle name="Sortie 2 6 5 5" xfId="29973"/>
    <cellStyle name="Sortie 2 6 5 6" xfId="29974"/>
    <cellStyle name="Sortie 2 6 5 7" xfId="29975"/>
    <cellStyle name="Sortie 2 6 6" xfId="29976"/>
    <cellStyle name="Sortie 2 6 7" xfId="29977"/>
    <cellStyle name="Sortie 2 6 8" xfId="29978"/>
    <cellStyle name="Sortie 2 6 9" xfId="29979"/>
    <cellStyle name="Sortie 2 7" xfId="2485"/>
    <cellStyle name="Sortie 2 7 2" xfId="29980"/>
    <cellStyle name="Sortie 2 7 3" xfId="29981"/>
    <cellStyle name="Sortie 2 7 4" xfId="29982"/>
    <cellStyle name="Sortie 2 7 5" xfId="29983"/>
    <cellStyle name="Sortie 2 7 6" xfId="29984"/>
    <cellStyle name="Sortie 2 7 7" xfId="29985"/>
    <cellStyle name="Sortie 2 7 8" xfId="29986"/>
    <cellStyle name="Sortie 2 7 9" xfId="29987"/>
    <cellStyle name="Sortie 2 8" xfId="1340"/>
    <cellStyle name="Sortie 2 8 2" xfId="29988"/>
    <cellStyle name="Sortie 2 8 3" xfId="29989"/>
    <cellStyle name="Sortie 2 8 4" xfId="29990"/>
    <cellStyle name="Sortie 2 8 5" xfId="29991"/>
    <cellStyle name="Sortie 2 8 6" xfId="29992"/>
    <cellStyle name="Sortie 2 8 7" xfId="29993"/>
    <cellStyle name="Sortie 2 8 8" xfId="29994"/>
    <cellStyle name="Sortie 2 9" xfId="7120"/>
    <cellStyle name="Sortie 2 9 2" xfId="29995"/>
    <cellStyle name="Sortie 2 9 3" xfId="29996"/>
    <cellStyle name="Sortie 2 9 4" xfId="29997"/>
    <cellStyle name="Sortie 2 9 5" xfId="29998"/>
    <cellStyle name="Sortie 2 9 6" xfId="29999"/>
    <cellStyle name="Sortie 2 9 7" xfId="30000"/>
    <cellStyle name="Sortie 3" xfId="34468"/>
    <cellStyle name="Sortie 4" xfId="34469"/>
    <cellStyle name="Style 1" xfId="33480"/>
    <cellStyle name="Style 1 2" xfId="34727"/>
    <cellStyle name="Texte explicatif 2" xfId="642"/>
    <cellStyle name="Texte explicatif 2 2" xfId="643"/>
    <cellStyle name="Texte explicatif 3" xfId="34470"/>
    <cellStyle name="Texte explicatif 4" xfId="34471"/>
    <cellStyle name="Titre 2" xfId="644"/>
    <cellStyle name="Titre 3" xfId="34472"/>
    <cellStyle name="Titre 4" xfId="34473"/>
    <cellStyle name="Titre 1 2" xfId="645"/>
    <cellStyle name="Titre 1 2 2" xfId="646"/>
    <cellStyle name="Titre 1 2 3" xfId="647"/>
    <cellStyle name="Titre 1 3" xfId="34474"/>
    <cellStyle name="Titre 1 4" xfId="34475"/>
    <cellStyle name="Titre 2 2" xfId="648"/>
    <cellStyle name="Titre 2 2 2" xfId="649"/>
    <cellStyle name="Titre 2 2 3" xfId="650"/>
    <cellStyle name="Titre 2 3" xfId="34476"/>
    <cellStyle name="Titre 2 4" xfId="34477"/>
    <cellStyle name="Titre 3 2" xfId="651"/>
    <cellStyle name="Titre 3 2 2" xfId="652"/>
    <cellStyle name="Titre 3 2 3" xfId="703"/>
    <cellStyle name="Titre 3 2 4" xfId="34756"/>
    <cellStyle name="Titre 3 3" xfId="34478"/>
    <cellStyle name="Titre 3 4" xfId="34479"/>
    <cellStyle name="Titre 4 2" xfId="653"/>
    <cellStyle name="Titre 4 2 2" xfId="654"/>
    <cellStyle name="Titre 4 3" xfId="34480"/>
    <cellStyle name="Titre 4 4" xfId="34481"/>
    <cellStyle name="Total 2" xfId="655"/>
    <cellStyle name="Total 2 10" xfId="30001"/>
    <cellStyle name="Total 2 11" xfId="30002"/>
    <cellStyle name="Total 2 12" xfId="30003"/>
    <cellStyle name="Total 2 13" xfId="30004"/>
    <cellStyle name="Total 2 14" xfId="30005"/>
    <cellStyle name="Total 2 15" xfId="30006"/>
    <cellStyle name="Total 2 16" xfId="34482"/>
    <cellStyle name="Total 2 17" xfId="34503"/>
    <cellStyle name="Total 2 18" xfId="34866"/>
    <cellStyle name="Total 2 2" xfId="656"/>
    <cellStyle name="Total 2 2 10" xfId="30007"/>
    <cellStyle name="Total 2 2 11" xfId="30008"/>
    <cellStyle name="Total 2 2 12" xfId="30009"/>
    <cellStyle name="Total 2 2 13" xfId="30010"/>
    <cellStyle name="Total 2 2 14" xfId="32664"/>
    <cellStyle name="Total 2 2 15" xfId="34542"/>
    <cellStyle name="Total 2 2 16" xfId="34867"/>
    <cellStyle name="Total 2 2 2" xfId="657"/>
    <cellStyle name="Total 2 2 2 10" xfId="30011"/>
    <cellStyle name="Total 2 2 2 11" xfId="30012"/>
    <cellStyle name="Total 2 2 2 12" xfId="30013"/>
    <cellStyle name="Total 2 2 2 13" xfId="32665"/>
    <cellStyle name="Total 2 2 2 14" xfId="34543"/>
    <cellStyle name="Total 2 2 2 15" xfId="34868"/>
    <cellStyle name="Total 2 2 2 2" xfId="658"/>
    <cellStyle name="Total 2 2 2 2 10" xfId="30014"/>
    <cellStyle name="Total 2 2 2 2 11" xfId="30015"/>
    <cellStyle name="Total 2 2 2 2 12" xfId="30016"/>
    <cellStyle name="Total 2 2 2 2 13" xfId="30017"/>
    <cellStyle name="Total 2 2 2 2 14" xfId="30018"/>
    <cellStyle name="Total 2 2 2 2 15" xfId="32666"/>
    <cellStyle name="Total 2 2 2 2 16" xfId="34544"/>
    <cellStyle name="Total 2 2 2 2 17" xfId="34869"/>
    <cellStyle name="Total 2 2 2 2 2" xfId="659"/>
    <cellStyle name="Total 2 2 2 2 2 10" xfId="30019"/>
    <cellStyle name="Total 2 2 2 2 2 11" xfId="30020"/>
    <cellStyle name="Total 2 2 2 2 2 12" xfId="30021"/>
    <cellStyle name="Total 2 2 2 2 2 13" xfId="30022"/>
    <cellStyle name="Total 2 2 2 2 2 14" xfId="30023"/>
    <cellStyle name="Total 2 2 2 2 2 15" xfId="32872"/>
    <cellStyle name="Total 2 2 2 2 2 16" xfId="34577"/>
    <cellStyle name="Total 2 2 2 2 2 17" xfId="34870"/>
    <cellStyle name="Total 2 2 2 2 2 2" xfId="1296"/>
    <cellStyle name="Total 2 2 2 2 2 2 10" xfId="30024"/>
    <cellStyle name="Total 2 2 2 2 2 2 11" xfId="33462"/>
    <cellStyle name="Total 2 2 2 2 2 2 12" xfId="34712"/>
    <cellStyle name="Total 2 2 2 2 2 2 2" xfId="3549"/>
    <cellStyle name="Total 2 2 2 2 2 2 2 2" xfId="7121"/>
    <cellStyle name="Total 2 2 2 2 2 2 2 2 2" xfId="30025"/>
    <cellStyle name="Total 2 2 2 2 2 2 2 2 3" xfId="30026"/>
    <cellStyle name="Total 2 2 2 2 2 2 2 2 4" xfId="30027"/>
    <cellStyle name="Total 2 2 2 2 2 2 2 2 5" xfId="30028"/>
    <cellStyle name="Total 2 2 2 2 2 2 2 2 6" xfId="30029"/>
    <cellStyle name="Total 2 2 2 2 2 2 2 2 7" xfId="30030"/>
    <cellStyle name="Total 2 2 2 2 2 2 2 3" xfId="30031"/>
    <cellStyle name="Total 2 2 2 2 2 2 2 4" xfId="30032"/>
    <cellStyle name="Total 2 2 2 2 2 2 2 5" xfId="30033"/>
    <cellStyle name="Total 2 2 2 2 2 2 2 6" xfId="30034"/>
    <cellStyle name="Total 2 2 2 2 2 2 3" xfId="2443"/>
    <cellStyle name="Total 2 2 2 2 2 2 3 2" xfId="7122"/>
    <cellStyle name="Total 2 2 2 2 2 2 3 2 2" xfId="30035"/>
    <cellStyle name="Total 2 2 2 2 2 2 3 2 3" xfId="30036"/>
    <cellStyle name="Total 2 2 2 2 2 2 3 2 4" xfId="30037"/>
    <cellStyle name="Total 2 2 2 2 2 2 3 2 5" xfId="30038"/>
    <cellStyle name="Total 2 2 2 2 2 2 3 2 6" xfId="30039"/>
    <cellStyle name="Total 2 2 2 2 2 2 3 2 7" xfId="30040"/>
    <cellStyle name="Total 2 2 2 2 2 2 3 3" xfId="30041"/>
    <cellStyle name="Total 2 2 2 2 2 2 3 4" xfId="30042"/>
    <cellStyle name="Total 2 2 2 2 2 2 3 5" xfId="30043"/>
    <cellStyle name="Total 2 2 2 2 2 2 3 6" xfId="30044"/>
    <cellStyle name="Total 2 2 2 2 2 2 4" xfId="7123"/>
    <cellStyle name="Total 2 2 2 2 2 2 4 2" xfId="30045"/>
    <cellStyle name="Total 2 2 2 2 2 2 4 3" xfId="30046"/>
    <cellStyle name="Total 2 2 2 2 2 2 4 4" xfId="30047"/>
    <cellStyle name="Total 2 2 2 2 2 2 4 5" xfId="30048"/>
    <cellStyle name="Total 2 2 2 2 2 2 4 6" xfId="30049"/>
    <cellStyle name="Total 2 2 2 2 2 2 4 7" xfId="30050"/>
    <cellStyle name="Total 2 2 2 2 2 2 5" xfId="7124"/>
    <cellStyle name="Total 2 2 2 2 2 2 5 2" xfId="30051"/>
    <cellStyle name="Total 2 2 2 2 2 2 5 3" xfId="30052"/>
    <cellStyle name="Total 2 2 2 2 2 2 5 4" xfId="30053"/>
    <cellStyle name="Total 2 2 2 2 2 2 5 5" xfId="30054"/>
    <cellStyle name="Total 2 2 2 2 2 2 5 6" xfId="30055"/>
    <cellStyle name="Total 2 2 2 2 2 2 5 7" xfId="30056"/>
    <cellStyle name="Total 2 2 2 2 2 2 6" xfId="30057"/>
    <cellStyle name="Total 2 2 2 2 2 2 7" xfId="30058"/>
    <cellStyle name="Total 2 2 2 2 2 2 8" xfId="30059"/>
    <cellStyle name="Total 2 2 2 2 2 2 9" xfId="30060"/>
    <cellStyle name="Total 2 2 2 2 2 3" xfId="3637"/>
    <cellStyle name="Total 2 2 2 2 2 3 2" xfId="7125"/>
    <cellStyle name="Total 2 2 2 2 2 3 2 2" xfId="30061"/>
    <cellStyle name="Total 2 2 2 2 2 3 2 3" xfId="30062"/>
    <cellStyle name="Total 2 2 2 2 2 3 2 4" xfId="30063"/>
    <cellStyle name="Total 2 2 2 2 2 3 2 5" xfId="30064"/>
    <cellStyle name="Total 2 2 2 2 2 3 2 6" xfId="30065"/>
    <cellStyle name="Total 2 2 2 2 2 3 2 7" xfId="30066"/>
    <cellStyle name="Total 2 2 2 2 2 3 3" xfId="30067"/>
    <cellStyle name="Total 2 2 2 2 2 3 4" xfId="30068"/>
    <cellStyle name="Total 2 2 2 2 2 3 5" xfId="30069"/>
    <cellStyle name="Total 2 2 2 2 2 3 6" xfId="30070"/>
    <cellStyle name="Total 2 2 2 2 2 3 7" xfId="30071"/>
    <cellStyle name="Total 2 2 2 2 2 4" xfId="3001"/>
    <cellStyle name="Total 2 2 2 2 2 4 2" xfId="7126"/>
    <cellStyle name="Total 2 2 2 2 2 4 2 2" xfId="30072"/>
    <cellStyle name="Total 2 2 2 2 2 4 2 3" xfId="30073"/>
    <cellStyle name="Total 2 2 2 2 2 4 2 4" xfId="30074"/>
    <cellStyle name="Total 2 2 2 2 2 4 2 5" xfId="30075"/>
    <cellStyle name="Total 2 2 2 2 2 4 2 6" xfId="30076"/>
    <cellStyle name="Total 2 2 2 2 2 4 2 7" xfId="30077"/>
    <cellStyle name="Total 2 2 2 2 2 4 3" xfId="30078"/>
    <cellStyle name="Total 2 2 2 2 2 4 4" xfId="30079"/>
    <cellStyle name="Total 2 2 2 2 2 4 5" xfId="30080"/>
    <cellStyle name="Total 2 2 2 2 2 4 6" xfId="30081"/>
    <cellStyle name="Total 2 2 2 2 2 5" xfId="1857"/>
    <cellStyle name="Total 2 2 2 2 2 5 2" xfId="7127"/>
    <cellStyle name="Total 2 2 2 2 2 5 2 2" xfId="30082"/>
    <cellStyle name="Total 2 2 2 2 2 5 2 3" xfId="30083"/>
    <cellStyle name="Total 2 2 2 2 2 5 2 4" xfId="30084"/>
    <cellStyle name="Total 2 2 2 2 2 5 2 5" xfId="30085"/>
    <cellStyle name="Total 2 2 2 2 2 5 2 6" xfId="30086"/>
    <cellStyle name="Total 2 2 2 2 2 5 2 7" xfId="30087"/>
    <cellStyle name="Total 2 2 2 2 2 5 3" xfId="30088"/>
    <cellStyle name="Total 2 2 2 2 2 5 4" xfId="30089"/>
    <cellStyle name="Total 2 2 2 2 2 5 5" xfId="30090"/>
    <cellStyle name="Total 2 2 2 2 2 5 6" xfId="30091"/>
    <cellStyle name="Total 2 2 2 2 2 6" xfId="7128"/>
    <cellStyle name="Total 2 2 2 2 2 6 2" xfId="30092"/>
    <cellStyle name="Total 2 2 2 2 2 6 3" xfId="30093"/>
    <cellStyle name="Total 2 2 2 2 2 6 4" xfId="30094"/>
    <cellStyle name="Total 2 2 2 2 2 6 5" xfId="30095"/>
    <cellStyle name="Total 2 2 2 2 2 6 6" xfId="30096"/>
    <cellStyle name="Total 2 2 2 2 2 6 7" xfId="30097"/>
    <cellStyle name="Total 2 2 2 2 2 7" xfId="7129"/>
    <cellStyle name="Total 2 2 2 2 2 7 2" xfId="30098"/>
    <cellStyle name="Total 2 2 2 2 2 7 3" xfId="30099"/>
    <cellStyle name="Total 2 2 2 2 2 7 4" xfId="30100"/>
    <cellStyle name="Total 2 2 2 2 2 7 5" xfId="30101"/>
    <cellStyle name="Total 2 2 2 2 2 7 6" xfId="30102"/>
    <cellStyle name="Total 2 2 2 2 2 7 7" xfId="30103"/>
    <cellStyle name="Total 2 2 2 2 2 8" xfId="30104"/>
    <cellStyle name="Total 2 2 2 2 2 9" xfId="30105"/>
    <cellStyle name="Total 2 2 2 2 3" xfId="660"/>
    <cellStyle name="Total 2 2 2 2 3 10" xfId="30106"/>
    <cellStyle name="Total 2 2 2 2 3 11" xfId="30107"/>
    <cellStyle name="Total 2 2 2 2 3 12" xfId="30108"/>
    <cellStyle name="Total 2 2 2 2 3 13" xfId="30109"/>
    <cellStyle name="Total 2 2 2 2 3 14" xfId="30110"/>
    <cellStyle name="Total 2 2 2 2 3 15" xfId="32941"/>
    <cellStyle name="Total 2 2 2 2 3 16" xfId="34617"/>
    <cellStyle name="Total 2 2 2 2 3 17" xfId="34871"/>
    <cellStyle name="Total 2 2 2 2 3 2" xfId="1297"/>
    <cellStyle name="Total 2 2 2 2 3 2 10" xfId="30111"/>
    <cellStyle name="Total 2 2 2 2 3 2 11" xfId="33463"/>
    <cellStyle name="Total 2 2 2 2 3 2 12" xfId="34713"/>
    <cellStyle name="Total 2 2 2 2 3 2 2" xfId="3550"/>
    <cellStyle name="Total 2 2 2 2 3 2 2 2" xfId="7130"/>
    <cellStyle name="Total 2 2 2 2 3 2 2 2 2" xfId="30112"/>
    <cellStyle name="Total 2 2 2 2 3 2 2 2 3" xfId="30113"/>
    <cellStyle name="Total 2 2 2 2 3 2 2 2 4" xfId="30114"/>
    <cellStyle name="Total 2 2 2 2 3 2 2 2 5" xfId="30115"/>
    <cellStyle name="Total 2 2 2 2 3 2 2 2 6" xfId="30116"/>
    <cellStyle name="Total 2 2 2 2 3 2 2 2 7" xfId="30117"/>
    <cellStyle name="Total 2 2 2 2 3 2 2 3" xfId="30118"/>
    <cellStyle name="Total 2 2 2 2 3 2 2 4" xfId="30119"/>
    <cellStyle name="Total 2 2 2 2 3 2 2 5" xfId="30120"/>
    <cellStyle name="Total 2 2 2 2 3 2 2 6" xfId="30121"/>
    <cellStyle name="Total 2 2 2 2 3 2 3" xfId="2444"/>
    <cellStyle name="Total 2 2 2 2 3 2 3 2" xfId="7131"/>
    <cellStyle name="Total 2 2 2 2 3 2 3 2 2" xfId="30122"/>
    <cellStyle name="Total 2 2 2 2 3 2 3 2 3" xfId="30123"/>
    <cellStyle name="Total 2 2 2 2 3 2 3 2 4" xfId="30124"/>
    <cellStyle name="Total 2 2 2 2 3 2 3 2 5" xfId="30125"/>
    <cellStyle name="Total 2 2 2 2 3 2 3 2 6" xfId="30126"/>
    <cellStyle name="Total 2 2 2 2 3 2 3 2 7" xfId="30127"/>
    <cellStyle name="Total 2 2 2 2 3 2 3 3" xfId="30128"/>
    <cellStyle name="Total 2 2 2 2 3 2 3 4" xfId="30129"/>
    <cellStyle name="Total 2 2 2 2 3 2 3 5" xfId="30130"/>
    <cellStyle name="Total 2 2 2 2 3 2 3 6" xfId="30131"/>
    <cellStyle name="Total 2 2 2 2 3 2 4" xfId="7132"/>
    <cellStyle name="Total 2 2 2 2 3 2 4 2" xfId="30132"/>
    <cellStyle name="Total 2 2 2 2 3 2 4 3" xfId="30133"/>
    <cellStyle name="Total 2 2 2 2 3 2 4 4" xfId="30134"/>
    <cellStyle name="Total 2 2 2 2 3 2 4 5" xfId="30135"/>
    <cellStyle name="Total 2 2 2 2 3 2 4 6" xfId="30136"/>
    <cellStyle name="Total 2 2 2 2 3 2 4 7" xfId="30137"/>
    <cellStyle name="Total 2 2 2 2 3 2 5" xfId="7133"/>
    <cellStyle name="Total 2 2 2 2 3 2 5 2" xfId="30138"/>
    <cellStyle name="Total 2 2 2 2 3 2 5 3" xfId="30139"/>
    <cellStyle name="Total 2 2 2 2 3 2 5 4" xfId="30140"/>
    <cellStyle name="Total 2 2 2 2 3 2 5 5" xfId="30141"/>
    <cellStyle name="Total 2 2 2 2 3 2 5 6" xfId="30142"/>
    <cellStyle name="Total 2 2 2 2 3 2 5 7" xfId="30143"/>
    <cellStyle name="Total 2 2 2 2 3 2 6" xfId="30144"/>
    <cellStyle name="Total 2 2 2 2 3 2 7" xfId="30145"/>
    <cellStyle name="Total 2 2 2 2 3 2 8" xfId="30146"/>
    <cellStyle name="Total 2 2 2 2 3 2 9" xfId="30147"/>
    <cellStyle name="Total 2 2 2 2 3 3" xfId="3638"/>
    <cellStyle name="Total 2 2 2 2 3 3 2" xfId="7134"/>
    <cellStyle name="Total 2 2 2 2 3 3 2 2" xfId="30148"/>
    <cellStyle name="Total 2 2 2 2 3 3 2 3" xfId="30149"/>
    <cellStyle name="Total 2 2 2 2 3 3 2 4" xfId="30150"/>
    <cellStyle name="Total 2 2 2 2 3 3 2 5" xfId="30151"/>
    <cellStyle name="Total 2 2 2 2 3 3 2 6" xfId="30152"/>
    <cellStyle name="Total 2 2 2 2 3 3 2 7" xfId="30153"/>
    <cellStyle name="Total 2 2 2 2 3 3 3" xfId="30154"/>
    <cellStyle name="Total 2 2 2 2 3 3 4" xfId="30155"/>
    <cellStyle name="Total 2 2 2 2 3 3 5" xfId="30156"/>
    <cellStyle name="Total 2 2 2 2 3 3 6" xfId="30157"/>
    <cellStyle name="Total 2 2 2 2 3 3 7" xfId="30158"/>
    <cellStyle name="Total 2 2 2 2 3 4" xfId="3002"/>
    <cellStyle name="Total 2 2 2 2 3 4 2" xfId="7135"/>
    <cellStyle name="Total 2 2 2 2 3 4 2 2" xfId="30159"/>
    <cellStyle name="Total 2 2 2 2 3 4 2 3" xfId="30160"/>
    <cellStyle name="Total 2 2 2 2 3 4 2 4" xfId="30161"/>
    <cellStyle name="Total 2 2 2 2 3 4 2 5" xfId="30162"/>
    <cellStyle name="Total 2 2 2 2 3 4 2 6" xfId="30163"/>
    <cellStyle name="Total 2 2 2 2 3 4 2 7" xfId="30164"/>
    <cellStyle name="Total 2 2 2 2 3 4 3" xfId="30165"/>
    <cellStyle name="Total 2 2 2 2 3 4 4" xfId="30166"/>
    <cellStyle name="Total 2 2 2 2 3 4 5" xfId="30167"/>
    <cellStyle name="Total 2 2 2 2 3 4 6" xfId="30168"/>
    <cellStyle name="Total 2 2 2 2 3 5" xfId="1858"/>
    <cellStyle name="Total 2 2 2 2 3 5 2" xfId="7136"/>
    <cellStyle name="Total 2 2 2 2 3 5 2 2" xfId="30169"/>
    <cellStyle name="Total 2 2 2 2 3 5 2 3" xfId="30170"/>
    <cellStyle name="Total 2 2 2 2 3 5 2 4" xfId="30171"/>
    <cellStyle name="Total 2 2 2 2 3 5 2 5" xfId="30172"/>
    <cellStyle name="Total 2 2 2 2 3 5 2 6" xfId="30173"/>
    <cellStyle name="Total 2 2 2 2 3 5 2 7" xfId="30174"/>
    <cellStyle name="Total 2 2 2 2 3 5 3" xfId="30175"/>
    <cellStyle name="Total 2 2 2 2 3 5 4" xfId="30176"/>
    <cellStyle name="Total 2 2 2 2 3 5 5" xfId="30177"/>
    <cellStyle name="Total 2 2 2 2 3 5 6" xfId="30178"/>
    <cellStyle name="Total 2 2 2 2 3 6" xfId="7137"/>
    <cellStyle name="Total 2 2 2 2 3 6 2" xfId="30179"/>
    <cellStyle name="Total 2 2 2 2 3 6 3" xfId="30180"/>
    <cellStyle name="Total 2 2 2 2 3 6 4" xfId="30181"/>
    <cellStyle name="Total 2 2 2 2 3 6 5" xfId="30182"/>
    <cellStyle name="Total 2 2 2 2 3 6 6" xfId="30183"/>
    <cellStyle name="Total 2 2 2 2 3 6 7" xfId="30184"/>
    <cellStyle name="Total 2 2 2 2 3 7" xfId="7138"/>
    <cellStyle name="Total 2 2 2 2 3 7 2" xfId="30185"/>
    <cellStyle name="Total 2 2 2 2 3 7 3" xfId="30186"/>
    <cellStyle name="Total 2 2 2 2 3 7 4" xfId="30187"/>
    <cellStyle name="Total 2 2 2 2 3 7 5" xfId="30188"/>
    <cellStyle name="Total 2 2 2 2 3 7 6" xfId="30189"/>
    <cellStyle name="Total 2 2 2 2 3 7 7" xfId="30190"/>
    <cellStyle name="Total 2 2 2 2 3 8" xfId="30191"/>
    <cellStyle name="Total 2 2 2 2 3 9" xfId="30192"/>
    <cellStyle name="Total 2 2 2 2 4" xfId="661"/>
    <cellStyle name="Total 2 2 2 2 4 10" xfId="30193"/>
    <cellStyle name="Total 2 2 2 2 4 11" xfId="30194"/>
    <cellStyle name="Total 2 2 2 2 4 12" xfId="30195"/>
    <cellStyle name="Total 2 2 2 2 4 13" xfId="30196"/>
    <cellStyle name="Total 2 2 2 2 4 14" xfId="30197"/>
    <cellStyle name="Total 2 2 2 2 4 15" xfId="32961"/>
    <cellStyle name="Total 2 2 2 2 4 16" xfId="34637"/>
    <cellStyle name="Total 2 2 2 2 4 17" xfId="34872"/>
    <cellStyle name="Total 2 2 2 2 4 2" xfId="1298"/>
    <cellStyle name="Total 2 2 2 2 4 2 10" xfId="30198"/>
    <cellStyle name="Total 2 2 2 2 4 2 11" xfId="33464"/>
    <cellStyle name="Total 2 2 2 2 4 2 12" xfId="34714"/>
    <cellStyle name="Total 2 2 2 2 4 2 2" xfId="3551"/>
    <cellStyle name="Total 2 2 2 2 4 2 2 2" xfId="7139"/>
    <cellStyle name="Total 2 2 2 2 4 2 2 2 2" xfId="30199"/>
    <cellStyle name="Total 2 2 2 2 4 2 2 2 3" xfId="30200"/>
    <cellStyle name="Total 2 2 2 2 4 2 2 2 4" xfId="30201"/>
    <cellStyle name="Total 2 2 2 2 4 2 2 2 5" xfId="30202"/>
    <cellStyle name="Total 2 2 2 2 4 2 2 2 6" xfId="30203"/>
    <cellStyle name="Total 2 2 2 2 4 2 2 2 7" xfId="30204"/>
    <cellStyle name="Total 2 2 2 2 4 2 2 3" xfId="30205"/>
    <cellStyle name="Total 2 2 2 2 4 2 2 4" xfId="30206"/>
    <cellStyle name="Total 2 2 2 2 4 2 2 5" xfId="30207"/>
    <cellStyle name="Total 2 2 2 2 4 2 2 6" xfId="30208"/>
    <cellStyle name="Total 2 2 2 2 4 2 3" xfId="2445"/>
    <cellStyle name="Total 2 2 2 2 4 2 3 2" xfId="7140"/>
    <cellStyle name="Total 2 2 2 2 4 2 3 2 2" xfId="30209"/>
    <cellStyle name="Total 2 2 2 2 4 2 3 2 3" xfId="30210"/>
    <cellStyle name="Total 2 2 2 2 4 2 3 2 4" xfId="30211"/>
    <cellStyle name="Total 2 2 2 2 4 2 3 2 5" xfId="30212"/>
    <cellStyle name="Total 2 2 2 2 4 2 3 2 6" xfId="30213"/>
    <cellStyle name="Total 2 2 2 2 4 2 3 2 7" xfId="30214"/>
    <cellStyle name="Total 2 2 2 2 4 2 3 3" xfId="30215"/>
    <cellStyle name="Total 2 2 2 2 4 2 3 4" xfId="30216"/>
    <cellStyle name="Total 2 2 2 2 4 2 3 5" xfId="30217"/>
    <cellStyle name="Total 2 2 2 2 4 2 3 6" xfId="30218"/>
    <cellStyle name="Total 2 2 2 2 4 2 4" xfId="7141"/>
    <cellStyle name="Total 2 2 2 2 4 2 4 2" xfId="30219"/>
    <cellStyle name="Total 2 2 2 2 4 2 4 3" xfId="30220"/>
    <cellStyle name="Total 2 2 2 2 4 2 4 4" xfId="30221"/>
    <cellStyle name="Total 2 2 2 2 4 2 4 5" xfId="30222"/>
    <cellStyle name="Total 2 2 2 2 4 2 4 6" xfId="30223"/>
    <cellStyle name="Total 2 2 2 2 4 2 4 7" xfId="30224"/>
    <cellStyle name="Total 2 2 2 2 4 2 5" xfId="7142"/>
    <cellStyle name="Total 2 2 2 2 4 2 5 2" xfId="30225"/>
    <cellStyle name="Total 2 2 2 2 4 2 5 3" xfId="30226"/>
    <cellStyle name="Total 2 2 2 2 4 2 5 4" xfId="30227"/>
    <cellStyle name="Total 2 2 2 2 4 2 5 5" xfId="30228"/>
    <cellStyle name="Total 2 2 2 2 4 2 5 6" xfId="30229"/>
    <cellStyle name="Total 2 2 2 2 4 2 5 7" xfId="30230"/>
    <cellStyle name="Total 2 2 2 2 4 2 6" xfId="30231"/>
    <cellStyle name="Total 2 2 2 2 4 2 7" xfId="30232"/>
    <cellStyle name="Total 2 2 2 2 4 2 8" xfId="30233"/>
    <cellStyle name="Total 2 2 2 2 4 2 9" xfId="30234"/>
    <cellStyle name="Total 2 2 2 2 4 3" xfId="3639"/>
    <cellStyle name="Total 2 2 2 2 4 3 2" xfId="7143"/>
    <cellStyle name="Total 2 2 2 2 4 3 2 2" xfId="30235"/>
    <cellStyle name="Total 2 2 2 2 4 3 2 3" xfId="30236"/>
    <cellStyle name="Total 2 2 2 2 4 3 2 4" xfId="30237"/>
    <cellStyle name="Total 2 2 2 2 4 3 2 5" xfId="30238"/>
    <cellStyle name="Total 2 2 2 2 4 3 2 6" xfId="30239"/>
    <cellStyle name="Total 2 2 2 2 4 3 2 7" xfId="30240"/>
    <cellStyle name="Total 2 2 2 2 4 3 3" xfId="30241"/>
    <cellStyle name="Total 2 2 2 2 4 3 4" xfId="30242"/>
    <cellStyle name="Total 2 2 2 2 4 3 5" xfId="30243"/>
    <cellStyle name="Total 2 2 2 2 4 3 6" xfId="30244"/>
    <cellStyle name="Total 2 2 2 2 4 3 7" xfId="30245"/>
    <cellStyle name="Total 2 2 2 2 4 4" xfId="3003"/>
    <cellStyle name="Total 2 2 2 2 4 4 2" xfId="7144"/>
    <cellStyle name="Total 2 2 2 2 4 4 2 2" xfId="30246"/>
    <cellStyle name="Total 2 2 2 2 4 4 2 3" xfId="30247"/>
    <cellStyle name="Total 2 2 2 2 4 4 2 4" xfId="30248"/>
    <cellStyle name="Total 2 2 2 2 4 4 2 5" xfId="30249"/>
    <cellStyle name="Total 2 2 2 2 4 4 2 6" xfId="30250"/>
    <cellStyle name="Total 2 2 2 2 4 4 2 7" xfId="30251"/>
    <cellStyle name="Total 2 2 2 2 4 4 3" xfId="30252"/>
    <cellStyle name="Total 2 2 2 2 4 4 4" xfId="30253"/>
    <cellStyle name="Total 2 2 2 2 4 4 5" xfId="30254"/>
    <cellStyle name="Total 2 2 2 2 4 4 6" xfId="30255"/>
    <cellStyle name="Total 2 2 2 2 4 5" xfId="1859"/>
    <cellStyle name="Total 2 2 2 2 4 5 2" xfId="7145"/>
    <cellStyle name="Total 2 2 2 2 4 5 2 2" xfId="30256"/>
    <cellStyle name="Total 2 2 2 2 4 5 2 3" xfId="30257"/>
    <cellStyle name="Total 2 2 2 2 4 5 2 4" xfId="30258"/>
    <cellStyle name="Total 2 2 2 2 4 5 2 5" xfId="30259"/>
    <cellStyle name="Total 2 2 2 2 4 5 2 6" xfId="30260"/>
    <cellStyle name="Total 2 2 2 2 4 5 2 7" xfId="30261"/>
    <cellStyle name="Total 2 2 2 2 4 5 3" xfId="30262"/>
    <cellStyle name="Total 2 2 2 2 4 5 4" xfId="30263"/>
    <cellStyle name="Total 2 2 2 2 4 5 5" xfId="30264"/>
    <cellStyle name="Total 2 2 2 2 4 5 6" xfId="30265"/>
    <cellStyle name="Total 2 2 2 2 4 6" xfId="7146"/>
    <cellStyle name="Total 2 2 2 2 4 6 2" xfId="30266"/>
    <cellStyle name="Total 2 2 2 2 4 6 3" xfId="30267"/>
    <cellStyle name="Total 2 2 2 2 4 6 4" xfId="30268"/>
    <cellStyle name="Total 2 2 2 2 4 6 5" xfId="30269"/>
    <cellStyle name="Total 2 2 2 2 4 6 6" xfId="30270"/>
    <cellStyle name="Total 2 2 2 2 4 6 7" xfId="30271"/>
    <cellStyle name="Total 2 2 2 2 4 7" xfId="7147"/>
    <cellStyle name="Total 2 2 2 2 4 7 2" xfId="30272"/>
    <cellStyle name="Total 2 2 2 2 4 7 3" xfId="30273"/>
    <cellStyle name="Total 2 2 2 2 4 7 4" xfId="30274"/>
    <cellStyle name="Total 2 2 2 2 4 7 5" xfId="30275"/>
    <cellStyle name="Total 2 2 2 2 4 7 6" xfId="30276"/>
    <cellStyle name="Total 2 2 2 2 4 7 7" xfId="30277"/>
    <cellStyle name="Total 2 2 2 2 4 8" xfId="30278"/>
    <cellStyle name="Total 2 2 2 2 4 9" xfId="30279"/>
    <cellStyle name="Total 2 2 2 2 5" xfId="662"/>
    <cellStyle name="Total 2 2 2 2 5 10" xfId="30280"/>
    <cellStyle name="Total 2 2 2 2 5 11" xfId="30281"/>
    <cellStyle name="Total 2 2 2 2 5 12" xfId="30282"/>
    <cellStyle name="Total 2 2 2 2 5 13" xfId="30283"/>
    <cellStyle name="Total 2 2 2 2 5 14" xfId="30284"/>
    <cellStyle name="Total 2 2 2 2 5 15" xfId="32980"/>
    <cellStyle name="Total 2 2 2 2 5 16" xfId="34656"/>
    <cellStyle name="Total 2 2 2 2 5 17" xfId="34873"/>
    <cellStyle name="Total 2 2 2 2 5 2" xfId="1299"/>
    <cellStyle name="Total 2 2 2 2 5 2 10" xfId="30285"/>
    <cellStyle name="Total 2 2 2 2 5 2 2" xfId="3552"/>
    <cellStyle name="Total 2 2 2 2 5 2 2 2" xfId="7148"/>
    <cellStyle name="Total 2 2 2 2 5 2 2 2 2" xfId="30286"/>
    <cellStyle name="Total 2 2 2 2 5 2 2 2 3" xfId="30287"/>
    <cellStyle name="Total 2 2 2 2 5 2 2 2 4" xfId="30288"/>
    <cellStyle name="Total 2 2 2 2 5 2 2 2 5" xfId="30289"/>
    <cellStyle name="Total 2 2 2 2 5 2 2 2 6" xfId="30290"/>
    <cellStyle name="Total 2 2 2 2 5 2 2 2 7" xfId="30291"/>
    <cellStyle name="Total 2 2 2 2 5 2 2 3" xfId="30292"/>
    <cellStyle name="Total 2 2 2 2 5 2 2 4" xfId="30293"/>
    <cellStyle name="Total 2 2 2 2 5 2 2 5" xfId="30294"/>
    <cellStyle name="Total 2 2 2 2 5 2 2 6" xfId="30295"/>
    <cellStyle name="Total 2 2 2 2 5 2 3" xfId="2446"/>
    <cellStyle name="Total 2 2 2 2 5 2 3 2" xfId="7149"/>
    <cellStyle name="Total 2 2 2 2 5 2 3 2 2" xfId="30296"/>
    <cellStyle name="Total 2 2 2 2 5 2 3 2 3" xfId="30297"/>
    <cellStyle name="Total 2 2 2 2 5 2 3 2 4" xfId="30298"/>
    <cellStyle name="Total 2 2 2 2 5 2 3 2 5" xfId="30299"/>
    <cellStyle name="Total 2 2 2 2 5 2 3 2 6" xfId="30300"/>
    <cellStyle name="Total 2 2 2 2 5 2 3 2 7" xfId="30301"/>
    <cellStyle name="Total 2 2 2 2 5 2 3 3" xfId="30302"/>
    <cellStyle name="Total 2 2 2 2 5 2 3 4" xfId="30303"/>
    <cellStyle name="Total 2 2 2 2 5 2 3 5" xfId="30304"/>
    <cellStyle name="Total 2 2 2 2 5 2 3 6" xfId="30305"/>
    <cellStyle name="Total 2 2 2 2 5 2 4" xfId="7150"/>
    <cellStyle name="Total 2 2 2 2 5 2 4 2" xfId="30306"/>
    <cellStyle name="Total 2 2 2 2 5 2 4 3" xfId="30307"/>
    <cellStyle name="Total 2 2 2 2 5 2 4 4" xfId="30308"/>
    <cellStyle name="Total 2 2 2 2 5 2 4 5" xfId="30309"/>
    <cellStyle name="Total 2 2 2 2 5 2 4 6" xfId="30310"/>
    <cellStyle name="Total 2 2 2 2 5 2 4 7" xfId="30311"/>
    <cellStyle name="Total 2 2 2 2 5 2 5" xfId="7151"/>
    <cellStyle name="Total 2 2 2 2 5 2 5 2" xfId="30312"/>
    <cellStyle name="Total 2 2 2 2 5 2 5 3" xfId="30313"/>
    <cellStyle name="Total 2 2 2 2 5 2 5 4" xfId="30314"/>
    <cellStyle name="Total 2 2 2 2 5 2 5 5" xfId="30315"/>
    <cellStyle name="Total 2 2 2 2 5 2 5 6" xfId="30316"/>
    <cellStyle name="Total 2 2 2 2 5 2 5 7" xfId="30317"/>
    <cellStyle name="Total 2 2 2 2 5 2 6" xfId="30318"/>
    <cellStyle name="Total 2 2 2 2 5 2 7" xfId="30319"/>
    <cellStyle name="Total 2 2 2 2 5 2 8" xfId="30320"/>
    <cellStyle name="Total 2 2 2 2 5 2 9" xfId="30321"/>
    <cellStyle name="Total 2 2 2 2 5 3" xfId="3640"/>
    <cellStyle name="Total 2 2 2 2 5 3 2" xfId="7152"/>
    <cellStyle name="Total 2 2 2 2 5 3 2 2" xfId="30322"/>
    <cellStyle name="Total 2 2 2 2 5 3 2 3" xfId="30323"/>
    <cellStyle name="Total 2 2 2 2 5 3 2 4" xfId="30324"/>
    <cellStyle name="Total 2 2 2 2 5 3 2 5" xfId="30325"/>
    <cellStyle name="Total 2 2 2 2 5 3 2 6" xfId="30326"/>
    <cellStyle name="Total 2 2 2 2 5 3 2 7" xfId="30327"/>
    <cellStyle name="Total 2 2 2 2 5 3 3" xfId="30328"/>
    <cellStyle name="Total 2 2 2 2 5 3 4" xfId="30329"/>
    <cellStyle name="Total 2 2 2 2 5 3 5" xfId="30330"/>
    <cellStyle name="Total 2 2 2 2 5 3 6" xfId="30331"/>
    <cellStyle name="Total 2 2 2 2 5 3 7" xfId="30332"/>
    <cellStyle name="Total 2 2 2 2 5 4" xfId="3004"/>
    <cellStyle name="Total 2 2 2 2 5 4 2" xfId="7153"/>
    <cellStyle name="Total 2 2 2 2 5 4 2 2" xfId="30333"/>
    <cellStyle name="Total 2 2 2 2 5 4 2 3" xfId="30334"/>
    <cellStyle name="Total 2 2 2 2 5 4 2 4" xfId="30335"/>
    <cellStyle name="Total 2 2 2 2 5 4 2 5" xfId="30336"/>
    <cellStyle name="Total 2 2 2 2 5 4 2 6" xfId="30337"/>
    <cellStyle name="Total 2 2 2 2 5 4 2 7" xfId="30338"/>
    <cellStyle name="Total 2 2 2 2 5 4 3" xfId="30339"/>
    <cellStyle name="Total 2 2 2 2 5 4 4" xfId="30340"/>
    <cellStyle name="Total 2 2 2 2 5 4 5" xfId="30341"/>
    <cellStyle name="Total 2 2 2 2 5 4 6" xfId="30342"/>
    <cellStyle name="Total 2 2 2 2 5 5" xfId="1860"/>
    <cellStyle name="Total 2 2 2 2 5 5 2" xfId="7154"/>
    <cellStyle name="Total 2 2 2 2 5 5 2 2" xfId="30343"/>
    <cellStyle name="Total 2 2 2 2 5 5 2 3" xfId="30344"/>
    <cellStyle name="Total 2 2 2 2 5 5 2 4" xfId="30345"/>
    <cellStyle name="Total 2 2 2 2 5 5 2 5" xfId="30346"/>
    <cellStyle name="Total 2 2 2 2 5 5 2 6" xfId="30347"/>
    <cellStyle name="Total 2 2 2 2 5 5 2 7" xfId="30348"/>
    <cellStyle name="Total 2 2 2 2 5 5 3" xfId="30349"/>
    <cellStyle name="Total 2 2 2 2 5 5 4" xfId="30350"/>
    <cellStyle name="Total 2 2 2 2 5 5 5" xfId="30351"/>
    <cellStyle name="Total 2 2 2 2 5 5 6" xfId="30352"/>
    <cellStyle name="Total 2 2 2 2 5 6" xfId="7155"/>
    <cellStyle name="Total 2 2 2 2 5 6 2" xfId="30353"/>
    <cellStyle name="Total 2 2 2 2 5 6 3" xfId="30354"/>
    <cellStyle name="Total 2 2 2 2 5 6 4" xfId="30355"/>
    <cellStyle name="Total 2 2 2 2 5 6 5" xfId="30356"/>
    <cellStyle name="Total 2 2 2 2 5 6 6" xfId="30357"/>
    <cellStyle name="Total 2 2 2 2 5 6 7" xfId="30358"/>
    <cellStyle name="Total 2 2 2 2 5 7" xfId="7156"/>
    <cellStyle name="Total 2 2 2 2 5 7 2" xfId="30359"/>
    <cellStyle name="Total 2 2 2 2 5 7 3" xfId="30360"/>
    <cellStyle name="Total 2 2 2 2 5 7 4" xfId="30361"/>
    <cellStyle name="Total 2 2 2 2 5 7 5" xfId="30362"/>
    <cellStyle name="Total 2 2 2 2 5 7 6" xfId="30363"/>
    <cellStyle name="Total 2 2 2 2 5 7 7" xfId="30364"/>
    <cellStyle name="Total 2 2 2 2 5 8" xfId="30365"/>
    <cellStyle name="Total 2 2 2 2 5 9" xfId="30366"/>
    <cellStyle name="Total 2 2 2 2 6" xfId="1300"/>
    <cellStyle name="Total 2 2 2 2 6 10" xfId="30367"/>
    <cellStyle name="Total 2 2 2 2 6 2" xfId="3247"/>
    <cellStyle name="Total 2 2 2 2 6 2 2" xfId="7157"/>
    <cellStyle name="Total 2 2 2 2 6 2 2 2" xfId="30368"/>
    <cellStyle name="Total 2 2 2 2 6 2 2 3" xfId="30369"/>
    <cellStyle name="Total 2 2 2 2 6 2 2 4" xfId="30370"/>
    <cellStyle name="Total 2 2 2 2 6 2 2 5" xfId="30371"/>
    <cellStyle name="Total 2 2 2 2 6 2 2 6" xfId="30372"/>
    <cellStyle name="Total 2 2 2 2 6 2 2 7" xfId="30373"/>
    <cellStyle name="Total 2 2 2 2 6 2 3" xfId="30374"/>
    <cellStyle name="Total 2 2 2 2 6 2 4" xfId="30375"/>
    <cellStyle name="Total 2 2 2 2 6 2 5" xfId="30376"/>
    <cellStyle name="Total 2 2 2 2 6 2 6" xfId="30377"/>
    <cellStyle name="Total 2 2 2 2 6 3" xfId="2447"/>
    <cellStyle name="Total 2 2 2 2 6 3 2" xfId="7158"/>
    <cellStyle name="Total 2 2 2 2 6 3 2 2" xfId="30378"/>
    <cellStyle name="Total 2 2 2 2 6 3 2 3" xfId="30379"/>
    <cellStyle name="Total 2 2 2 2 6 3 2 4" xfId="30380"/>
    <cellStyle name="Total 2 2 2 2 6 3 2 5" xfId="30381"/>
    <cellStyle name="Total 2 2 2 2 6 3 2 6" xfId="30382"/>
    <cellStyle name="Total 2 2 2 2 6 3 2 7" xfId="30383"/>
    <cellStyle name="Total 2 2 2 2 6 3 3" xfId="30384"/>
    <cellStyle name="Total 2 2 2 2 6 3 4" xfId="30385"/>
    <cellStyle name="Total 2 2 2 2 6 3 5" xfId="30386"/>
    <cellStyle name="Total 2 2 2 2 6 3 6" xfId="30387"/>
    <cellStyle name="Total 2 2 2 2 6 4" xfId="7159"/>
    <cellStyle name="Total 2 2 2 2 6 4 2" xfId="30388"/>
    <cellStyle name="Total 2 2 2 2 6 4 3" xfId="30389"/>
    <cellStyle name="Total 2 2 2 2 6 4 4" xfId="30390"/>
    <cellStyle name="Total 2 2 2 2 6 4 5" xfId="30391"/>
    <cellStyle name="Total 2 2 2 2 6 4 6" xfId="30392"/>
    <cellStyle name="Total 2 2 2 2 6 4 7" xfId="30393"/>
    <cellStyle name="Total 2 2 2 2 6 5" xfId="7160"/>
    <cellStyle name="Total 2 2 2 2 6 5 2" xfId="30394"/>
    <cellStyle name="Total 2 2 2 2 6 5 3" xfId="30395"/>
    <cellStyle name="Total 2 2 2 2 6 5 4" xfId="30396"/>
    <cellStyle name="Total 2 2 2 2 6 5 5" xfId="30397"/>
    <cellStyle name="Total 2 2 2 2 6 5 6" xfId="30398"/>
    <cellStyle name="Total 2 2 2 2 6 5 7" xfId="30399"/>
    <cellStyle name="Total 2 2 2 2 6 6" xfId="30400"/>
    <cellStyle name="Total 2 2 2 2 6 7" xfId="30401"/>
    <cellStyle name="Total 2 2 2 2 6 8" xfId="30402"/>
    <cellStyle name="Total 2 2 2 2 6 9" xfId="30403"/>
    <cellStyle name="Total 2 2 2 2 7" xfId="2700"/>
    <cellStyle name="Total 2 2 2 2 7 2" xfId="30404"/>
    <cellStyle name="Total 2 2 2 2 7 3" xfId="30405"/>
    <cellStyle name="Total 2 2 2 2 7 4" xfId="30406"/>
    <cellStyle name="Total 2 2 2 2 7 5" xfId="30407"/>
    <cellStyle name="Total 2 2 2 2 7 6" xfId="30408"/>
    <cellStyle name="Total 2 2 2 2 7 7" xfId="30409"/>
    <cellStyle name="Total 2 2 2 2 7 8" xfId="30410"/>
    <cellStyle name="Total 2 2 2 2 7 9" xfId="30411"/>
    <cellStyle name="Total 2 2 2 2 8" xfId="1555"/>
    <cellStyle name="Total 2 2 2 2 8 2" xfId="30412"/>
    <cellStyle name="Total 2 2 2 2 8 3" xfId="30413"/>
    <cellStyle name="Total 2 2 2 2 8 4" xfId="30414"/>
    <cellStyle name="Total 2 2 2 2 8 5" xfId="30415"/>
    <cellStyle name="Total 2 2 2 2 8 6" xfId="30416"/>
    <cellStyle name="Total 2 2 2 2 8 7" xfId="30417"/>
    <cellStyle name="Total 2 2 2 2 8 8" xfId="30418"/>
    <cellStyle name="Total 2 2 2 2 9" xfId="7161"/>
    <cellStyle name="Total 2 2 2 2 9 2" xfId="30419"/>
    <cellStyle name="Total 2 2 2 2 9 3" xfId="30420"/>
    <cellStyle name="Total 2 2 2 2 9 4" xfId="30421"/>
    <cellStyle name="Total 2 2 2 2 9 5" xfId="30422"/>
    <cellStyle name="Total 2 2 2 2 9 6" xfId="30423"/>
    <cellStyle name="Total 2 2 2 2 9 7" xfId="30424"/>
    <cellStyle name="Total 2 2 2 3" xfId="1301"/>
    <cellStyle name="Total 2 2 2 3 10" xfId="30425"/>
    <cellStyle name="Total 2 2 2 3 2" xfId="3134"/>
    <cellStyle name="Total 2 2 2 3 2 2" xfId="7162"/>
    <cellStyle name="Total 2 2 2 3 2 2 2" xfId="30426"/>
    <cellStyle name="Total 2 2 2 3 2 2 3" xfId="30427"/>
    <cellStyle name="Total 2 2 2 3 2 2 4" xfId="30428"/>
    <cellStyle name="Total 2 2 2 3 2 2 5" xfId="30429"/>
    <cellStyle name="Total 2 2 2 3 2 2 6" xfId="30430"/>
    <cellStyle name="Total 2 2 2 3 2 2 7" xfId="30431"/>
    <cellStyle name="Total 2 2 2 3 2 3" xfId="30432"/>
    <cellStyle name="Total 2 2 2 3 2 4" xfId="30433"/>
    <cellStyle name="Total 2 2 2 3 2 5" xfId="30434"/>
    <cellStyle name="Total 2 2 2 3 2 6" xfId="30435"/>
    <cellStyle name="Total 2 2 2 3 3" xfId="2448"/>
    <cellStyle name="Total 2 2 2 3 3 2" xfId="7163"/>
    <cellStyle name="Total 2 2 2 3 3 2 2" xfId="30436"/>
    <cellStyle name="Total 2 2 2 3 3 2 3" xfId="30437"/>
    <cellStyle name="Total 2 2 2 3 3 2 4" xfId="30438"/>
    <cellStyle name="Total 2 2 2 3 3 2 5" xfId="30439"/>
    <cellStyle name="Total 2 2 2 3 3 2 6" xfId="30440"/>
    <cellStyle name="Total 2 2 2 3 3 2 7" xfId="30441"/>
    <cellStyle name="Total 2 2 2 3 3 3" xfId="30442"/>
    <cellStyle name="Total 2 2 2 3 3 4" xfId="30443"/>
    <cellStyle name="Total 2 2 2 3 3 5" xfId="30444"/>
    <cellStyle name="Total 2 2 2 3 3 6" xfId="30445"/>
    <cellStyle name="Total 2 2 2 3 4" xfId="7164"/>
    <cellStyle name="Total 2 2 2 3 4 2" xfId="30446"/>
    <cellStyle name="Total 2 2 2 3 4 3" xfId="30447"/>
    <cellStyle name="Total 2 2 2 3 4 4" xfId="30448"/>
    <cellStyle name="Total 2 2 2 3 4 5" xfId="30449"/>
    <cellStyle name="Total 2 2 2 3 4 6" xfId="30450"/>
    <cellStyle name="Total 2 2 2 3 4 7" xfId="30451"/>
    <cellStyle name="Total 2 2 2 3 5" xfId="7165"/>
    <cellStyle name="Total 2 2 2 3 5 2" xfId="30452"/>
    <cellStyle name="Total 2 2 2 3 5 3" xfId="30453"/>
    <cellStyle name="Total 2 2 2 3 5 4" xfId="30454"/>
    <cellStyle name="Total 2 2 2 3 5 5" xfId="30455"/>
    <cellStyle name="Total 2 2 2 3 5 6" xfId="30456"/>
    <cellStyle name="Total 2 2 2 3 5 7" xfId="30457"/>
    <cellStyle name="Total 2 2 2 3 6" xfId="30458"/>
    <cellStyle name="Total 2 2 2 3 7" xfId="30459"/>
    <cellStyle name="Total 2 2 2 3 8" xfId="30460"/>
    <cellStyle name="Total 2 2 2 3 9" xfId="30461"/>
    <cellStyle name="Total 2 2 2 4" xfId="2587"/>
    <cellStyle name="Total 2 2 2 4 2" xfId="30462"/>
    <cellStyle name="Total 2 2 2 4 3" xfId="30463"/>
    <cellStyle name="Total 2 2 2 4 4" xfId="30464"/>
    <cellStyle name="Total 2 2 2 4 5" xfId="30465"/>
    <cellStyle name="Total 2 2 2 4 6" xfId="30466"/>
    <cellStyle name="Total 2 2 2 4 7" xfId="30467"/>
    <cellStyle name="Total 2 2 2 4 8" xfId="30468"/>
    <cellStyle name="Total 2 2 2 4 9" xfId="30469"/>
    <cellStyle name="Total 2 2 2 5" xfId="1442"/>
    <cellStyle name="Total 2 2 2 5 2" xfId="30470"/>
    <cellStyle name="Total 2 2 2 5 3" xfId="30471"/>
    <cellStyle name="Total 2 2 2 5 4" xfId="30472"/>
    <cellStyle name="Total 2 2 2 5 5" xfId="30473"/>
    <cellStyle name="Total 2 2 2 5 6" xfId="30474"/>
    <cellStyle name="Total 2 2 2 5 7" xfId="30475"/>
    <cellStyle name="Total 2 2 2 5 8" xfId="30476"/>
    <cellStyle name="Total 2 2 2 6" xfId="7166"/>
    <cellStyle name="Total 2 2 2 6 2" xfId="30477"/>
    <cellStyle name="Total 2 2 2 6 3" xfId="30478"/>
    <cellStyle name="Total 2 2 2 6 4" xfId="30479"/>
    <cellStyle name="Total 2 2 2 6 5" xfId="30480"/>
    <cellStyle name="Total 2 2 2 6 6" xfId="30481"/>
    <cellStyle name="Total 2 2 2 6 7" xfId="30482"/>
    <cellStyle name="Total 2 2 2 7" xfId="30483"/>
    <cellStyle name="Total 2 2 2 8" xfId="30484"/>
    <cellStyle name="Total 2 2 2 9" xfId="30485"/>
    <cellStyle name="Total 2 2 3" xfId="663"/>
    <cellStyle name="Total 2 2 3 10" xfId="30486"/>
    <cellStyle name="Total 2 2 3 11" xfId="30487"/>
    <cellStyle name="Total 2 2 3 12" xfId="30488"/>
    <cellStyle name="Total 2 2 3 13" xfId="30489"/>
    <cellStyle name="Total 2 2 3 14" xfId="30490"/>
    <cellStyle name="Total 2 2 3 15" xfId="32667"/>
    <cellStyle name="Total 2 2 3 16" xfId="34545"/>
    <cellStyle name="Total 2 2 3 17" xfId="34874"/>
    <cellStyle name="Total 2 2 3 2" xfId="664"/>
    <cellStyle name="Total 2 2 3 2 10" xfId="30491"/>
    <cellStyle name="Total 2 2 3 2 11" xfId="30492"/>
    <cellStyle name="Total 2 2 3 2 12" xfId="30493"/>
    <cellStyle name="Total 2 2 3 2 13" xfId="30494"/>
    <cellStyle name="Total 2 2 3 2 14" xfId="30495"/>
    <cellStyle name="Total 2 2 3 2 15" xfId="32873"/>
    <cellStyle name="Total 2 2 3 2 16" xfId="34578"/>
    <cellStyle name="Total 2 2 3 2 17" xfId="34875"/>
    <cellStyle name="Total 2 2 3 2 2" xfId="1302"/>
    <cellStyle name="Total 2 2 3 2 2 10" xfId="30496"/>
    <cellStyle name="Total 2 2 3 2 2 11" xfId="33465"/>
    <cellStyle name="Total 2 2 3 2 2 12" xfId="34715"/>
    <cellStyle name="Total 2 2 3 2 2 2" xfId="3553"/>
    <cellStyle name="Total 2 2 3 2 2 2 2" xfId="7167"/>
    <cellStyle name="Total 2 2 3 2 2 2 2 2" xfId="30497"/>
    <cellStyle name="Total 2 2 3 2 2 2 2 3" xfId="30498"/>
    <cellStyle name="Total 2 2 3 2 2 2 2 4" xfId="30499"/>
    <cellStyle name="Total 2 2 3 2 2 2 2 5" xfId="30500"/>
    <cellStyle name="Total 2 2 3 2 2 2 2 6" xfId="30501"/>
    <cellStyle name="Total 2 2 3 2 2 2 2 7" xfId="30502"/>
    <cellStyle name="Total 2 2 3 2 2 2 3" xfId="30503"/>
    <cellStyle name="Total 2 2 3 2 2 2 4" xfId="30504"/>
    <cellStyle name="Total 2 2 3 2 2 2 5" xfId="30505"/>
    <cellStyle name="Total 2 2 3 2 2 2 6" xfId="30506"/>
    <cellStyle name="Total 2 2 3 2 2 3" xfId="2449"/>
    <cellStyle name="Total 2 2 3 2 2 3 2" xfId="7168"/>
    <cellStyle name="Total 2 2 3 2 2 3 2 2" xfId="30507"/>
    <cellStyle name="Total 2 2 3 2 2 3 2 3" xfId="30508"/>
    <cellStyle name="Total 2 2 3 2 2 3 2 4" xfId="30509"/>
    <cellStyle name="Total 2 2 3 2 2 3 2 5" xfId="30510"/>
    <cellStyle name="Total 2 2 3 2 2 3 2 6" xfId="30511"/>
    <cellStyle name="Total 2 2 3 2 2 3 2 7" xfId="30512"/>
    <cellStyle name="Total 2 2 3 2 2 3 3" xfId="30513"/>
    <cellStyle name="Total 2 2 3 2 2 3 4" xfId="30514"/>
    <cellStyle name="Total 2 2 3 2 2 3 5" xfId="30515"/>
    <cellStyle name="Total 2 2 3 2 2 3 6" xfId="30516"/>
    <cellStyle name="Total 2 2 3 2 2 4" xfId="7169"/>
    <cellStyle name="Total 2 2 3 2 2 4 2" xfId="30517"/>
    <cellStyle name="Total 2 2 3 2 2 4 3" xfId="30518"/>
    <cellStyle name="Total 2 2 3 2 2 4 4" xfId="30519"/>
    <cellStyle name="Total 2 2 3 2 2 4 5" xfId="30520"/>
    <cellStyle name="Total 2 2 3 2 2 4 6" xfId="30521"/>
    <cellStyle name="Total 2 2 3 2 2 4 7" xfId="30522"/>
    <cellStyle name="Total 2 2 3 2 2 5" xfId="7170"/>
    <cellStyle name="Total 2 2 3 2 2 5 2" xfId="30523"/>
    <cellStyle name="Total 2 2 3 2 2 5 3" xfId="30524"/>
    <cellStyle name="Total 2 2 3 2 2 5 4" xfId="30525"/>
    <cellStyle name="Total 2 2 3 2 2 5 5" xfId="30526"/>
    <cellStyle name="Total 2 2 3 2 2 5 6" xfId="30527"/>
    <cellStyle name="Total 2 2 3 2 2 5 7" xfId="30528"/>
    <cellStyle name="Total 2 2 3 2 2 6" xfId="30529"/>
    <cellStyle name="Total 2 2 3 2 2 7" xfId="30530"/>
    <cellStyle name="Total 2 2 3 2 2 8" xfId="30531"/>
    <cellStyle name="Total 2 2 3 2 2 9" xfId="30532"/>
    <cellStyle name="Total 2 2 3 2 3" xfId="3641"/>
    <cellStyle name="Total 2 2 3 2 3 2" xfId="7171"/>
    <cellStyle name="Total 2 2 3 2 3 2 2" xfId="30533"/>
    <cellStyle name="Total 2 2 3 2 3 2 3" xfId="30534"/>
    <cellStyle name="Total 2 2 3 2 3 2 4" xfId="30535"/>
    <cellStyle name="Total 2 2 3 2 3 2 5" xfId="30536"/>
    <cellStyle name="Total 2 2 3 2 3 2 6" xfId="30537"/>
    <cellStyle name="Total 2 2 3 2 3 2 7" xfId="30538"/>
    <cellStyle name="Total 2 2 3 2 3 3" xfId="30539"/>
    <cellStyle name="Total 2 2 3 2 3 4" xfId="30540"/>
    <cellStyle name="Total 2 2 3 2 3 5" xfId="30541"/>
    <cellStyle name="Total 2 2 3 2 3 6" xfId="30542"/>
    <cellStyle name="Total 2 2 3 2 3 7" xfId="30543"/>
    <cellStyle name="Total 2 2 3 2 4" xfId="3005"/>
    <cellStyle name="Total 2 2 3 2 4 2" xfId="7172"/>
    <cellStyle name="Total 2 2 3 2 4 2 2" xfId="30544"/>
    <cellStyle name="Total 2 2 3 2 4 2 3" xfId="30545"/>
    <cellStyle name="Total 2 2 3 2 4 2 4" xfId="30546"/>
    <cellStyle name="Total 2 2 3 2 4 2 5" xfId="30547"/>
    <cellStyle name="Total 2 2 3 2 4 2 6" xfId="30548"/>
    <cellStyle name="Total 2 2 3 2 4 2 7" xfId="30549"/>
    <cellStyle name="Total 2 2 3 2 4 3" xfId="30550"/>
    <cellStyle name="Total 2 2 3 2 4 4" xfId="30551"/>
    <cellStyle name="Total 2 2 3 2 4 5" xfId="30552"/>
    <cellStyle name="Total 2 2 3 2 4 6" xfId="30553"/>
    <cellStyle name="Total 2 2 3 2 5" xfId="1861"/>
    <cellStyle name="Total 2 2 3 2 5 2" xfId="7173"/>
    <cellStyle name="Total 2 2 3 2 5 2 2" xfId="30554"/>
    <cellStyle name="Total 2 2 3 2 5 2 3" xfId="30555"/>
    <cellStyle name="Total 2 2 3 2 5 2 4" xfId="30556"/>
    <cellStyle name="Total 2 2 3 2 5 2 5" xfId="30557"/>
    <cellStyle name="Total 2 2 3 2 5 2 6" xfId="30558"/>
    <cellStyle name="Total 2 2 3 2 5 2 7" xfId="30559"/>
    <cellStyle name="Total 2 2 3 2 5 3" xfId="30560"/>
    <cellStyle name="Total 2 2 3 2 5 4" xfId="30561"/>
    <cellStyle name="Total 2 2 3 2 5 5" xfId="30562"/>
    <cellStyle name="Total 2 2 3 2 5 6" xfId="30563"/>
    <cellStyle name="Total 2 2 3 2 6" xfId="7174"/>
    <cellStyle name="Total 2 2 3 2 6 2" xfId="30564"/>
    <cellStyle name="Total 2 2 3 2 6 3" xfId="30565"/>
    <cellStyle name="Total 2 2 3 2 6 4" xfId="30566"/>
    <cellStyle name="Total 2 2 3 2 6 5" xfId="30567"/>
    <cellStyle name="Total 2 2 3 2 6 6" xfId="30568"/>
    <cellStyle name="Total 2 2 3 2 6 7" xfId="30569"/>
    <cellStyle name="Total 2 2 3 2 7" xfId="7175"/>
    <cellStyle name="Total 2 2 3 2 7 2" xfId="30570"/>
    <cellStyle name="Total 2 2 3 2 7 3" xfId="30571"/>
    <cellStyle name="Total 2 2 3 2 7 4" xfId="30572"/>
    <cellStyle name="Total 2 2 3 2 7 5" xfId="30573"/>
    <cellStyle name="Total 2 2 3 2 7 6" xfId="30574"/>
    <cellStyle name="Total 2 2 3 2 7 7" xfId="30575"/>
    <cellStyle name="Total 2 2 3 2 8" xfId="30576"/>
    <cellStyle name="Total 2 2 3 2 9" xfId="30577"/>
    <cellStyle name="Total 2 2 3 3" xfId="665"/>
    <cellStyle name="Total 2 2 3 3 10" xfId="30578"/>
    <cellStyle name="Total 2 2 3 3 11" xfId="30579"/>
    <cellStyle name="Total 2 2 3 3 12" xfId="30580"/>
    <cellStyle name="Total 2 2 3 3 13" xfId="30581"/>
    <cellStyle name="Total 2 2 3 3 14" xfId="30582"/>
    <cellStyle name="Total 2 2 3 3 15" xfId="32942"/>
    <cellStyle name="Total 2 2 3 3 16" xfId="34618"/>
    <cellStyle name="Total 2 2 3 3 17" xfId="34876"/>
    <cellStyle name="Total 2 2 3 3 2" xfId="1303"/>
    <cellStyle name="Total 2 2 3 3 2 10" xfId="30583"/>
    <cellStyle name="Total 2 2 3 3 2 11" xfId="33466"/>
    <cellStyle name="Total 2 2 3 3 2 12" xfId="34716"/>
    <cellStyle name="Total 2 2 3 3 2 2" xfId="3554"/>
    <cellStyle name="Total 2 2 3 3 2 2 2" xfId="7176"/>
    <cellStyle name="Total 2 2 3 3 2 2 2 2" xfId="30584"/>
    <cellStyle name="Total 2 2 3 3 2 2 2 3" xfId="30585"/>
    <cellStyle name="Total 2 2 3 3 2 2 2 4" xfId="30586"/>
    <cellStyle name="Total 2 2 3 3 2 2 2 5" xfId="30587"/>
    <cellStyle name="Total 2 2 3 3 2 2 2 6" xfId="30588"/>
    <cellStyle name="Total 2 2 3 3 2 2 2 7" xfId="30589"/>
    <cellStyle name="Total 2 2 3 3 2 2 3" xfId="30590"/>
    <cellStyle name="Total 2 2 3 3 2 2 4" xfId="30591"/>
    <cellStyle name="Total 2 2 3 3 2 2 5" xfId="30592"/>
    <cellStyle name="Total 2 2 3 3 2 2 6" xfId="30593"/>
    <cellStyle name="Total 2 2 3 3 2 3" xfId="2450"/>
    <cellStyle name="Total 2 2 3 3 2 3 2" xfId="7177"/>
    <cellStyle name="Total 2 2 3 3 2 3 2 2" xfId="30594"/>
    <cellStyle name="Total 2 2 3 3 2 3 2 3" xfId="30595"/>
    <cellStyle name="Total 2 2 3 3 2 3 2 4" xfId="30596"/>
    <cellStyle name="Total 2 2 3 3 2 3 2 5" xfId="30597"/>
    <cellStyle name="Total 2 2 3 3 2 3 2 6" xfId="30598"/>
    <cellStyle name="Total 2 2 3 3 2 3 2 7" xfId="30599"/>
    <cellStyle name="Total 2 2 3 3 2 3 3" xfId="30600"/>
    <cellStyle name="Total 2 2 3 3 2 3 4" xfId="30601"/>
    <cellStyle name="Total 2 2 3 3 2 3 5" xfId="30602"/>
    <cellStyle name="Total 2 2 3 3 2 3 6" xfId="30603"/>
    <cellStyle name="Total 2 2 3 3 2 4" xfId="7178"/>
    <cellStyle name="Total 2 2 3 3 2 4 2" xfId="30604"/>
    <cellStyle name="Total 2 2 3 3 2 4 3" xfId="30605"/>
    <cellStyle name="Total 2 2 3 3 2 4 4" xfId="30606"/>
    <cellStyle name="Total 2 2 3 3 2 4 5" xfId="30607"/>
    <cellStyle name="Total 2 2 3 3 2 4 6" xfId="30608"/>
    <cellStyle name="Total 2 2 3 3 2 4 7" xfId="30609"/>
    <cellStyle name="Total 2 2 3 3 2 5" xfId="7179"/>
    <cellStyle name="Total 2 2 3 3 2 5 2" xfId="30610"/>
    <cellStyle name="Total 2 2 3 3 2 5 3" xfId="30611"/>
    <cellStyle name="Total 2 2 3 3 2 5 4" xfId="30612"/>
    <cellStyle name="Total 2 2 3 3 2 5 5" xfId="30613"/>
    <cellStyle name="Total 2 2 3 3 2 5 6" xfId="30614"/>
    <cellStyle name="Total 2 2 3 3 2 5 7" xfId="30615"/>
    <cellStyle name="Total 2 2 3 3 2 6" xfId="30616"/>
    <cellStyle name="Total 2 2 3 3 2 7" xfId="30617"/>
    <cellStyle name="Total 2 2 3 3 2 8" xfId="30618"/>
    <cellStyle name="Total 2 2 3 3 2 9" xfId="30619"/>
    <cellStyle name="Total 2 2 3 3 3" xfId="3642"/>
    <cellStyle name="Total 2 2 3 3 3 2" xfId="7180"/>
    <cellStyle name="Total 2 2 3 3 3 2 2" xfId="30620"/>
    <cellStyle name="Total 2 2 3 3 3 2 3" xfId="30621"/>
    <cellStyle name="Total 2 2 3 3 3 2 4" xfId="30622"/>
    <cellStyle name="Total 2 2 3 3 3 2 5" xfId="30623"/>
    <cellStyle name="Total 2 2 3 3 3 2 6" xfId="30624"/>
    <cellStyle name="Total 2 2 3 3 3 2 7" xfId="30625"/>
    <cellStyle name="Total 2 2 3 3 3 3" xfId="30626"/>
    <cellStyle name="Total 2 2 3 3 3 4" xfId="30627"/>
    <cellStyle name="Total 2 2 3 3 3 5" xfId="30628"/>
    <cellStyle name="Total 2 2 3 3 3 6" xfId="30629"/>
    <cellStyle name="Total 2 2 3 3 3 7" xfId="30630"/>
    <cellStyle name="Total 2 2 3 3 4" xfId="3006"/>
    <cellStyle name="Total 2 2 3 3 4 2" xfId="7181"/>
    <cellStyle name="Total 2 2 3 3 4 2 2" xfId="30631"/>
    <cellStyle name="Total 2 2 3 3 4 2 3" xfId="30632"/>
    <cellStyle name="Total 2 2 3 3 4 2 4" xfId="30633"/>
    <cellStyle name="Total 2 2 3 3 4 2 5" xfId="30634"/>
    <cellStyle name="Total 2 2 3 3 4 2 6" xfId="30635"/>
    <cellStyle name="Total 2 2 3 3 4 2 7" xfId="30636"/>
    <cellStyle name="Total 2 2 3 3 4 3" xfId="30637"/>
    <cellStyle name="Total 2 2 3 3 4 4" xfId="30638"/>
    <cellStyle name="Total 2 2 3 3 4 5" xfId="30639"/>
    <cellStyle name="Total 2 2 3 3 4 6" xfId="30640"/>
    <cellStyle name="Total 2 2 3 3 5" xfId="1862"/>
    <cellStyle name="Total 2 2 3 3 5 2" xfId="7182"/>
    <cellStyle name="Total 2 2 3 3 5 2 2" xfId="30641"/>
    <cellStyle name="Total 2 2 3 3 5 2 3" xfId="30642"/>
    <cellStyle name="Total 2 2 3 3 5 2 4" xfId="30643"/>
    <cellStyle name="Total 2 2 3 3 5 2 5" xfId="30644"/>
    <cellStyle name="Total 2 2 3 3 5 2 6" xfId="30645"/>
    <cellStyle name="Total 2 2 3 3 5 2 7" xfId="30646"/>
    <cellStyle name="Total 2 2 3 3 5 3" xfId="30647"/>
    <cellStyle name="Total 2 2 3 3 5 4" xfId="30648"/>
    <cellStyle name="Total 2 2 3 3 5 5" xfId="30649"/>
    <cellStyle name="Total 2 2 3 3 5 6" xfId="30650"/>
    <cellStyle name="Total 2 2 3 3 6" xfId="7183"/>
    <cellStyle name="Total 2 2 3 3 6 2" xfId="30651"/>
    <cellStyle name="Total 2 2 3 3 6 3" xfId="30652"/>
    <cellStyle name="Total 2 2 3 3 6 4" xfId="30653"/>
    <cellStyle name="Total 2 2 3 3 6 5" xfId="30654"/>
    <cellStyle name="Total 2 2 3 3 6 6" xfId="30655"/>
    <cellStyle name="Total 2 2 3 3 6 7" xfId="30656"/>
    <cellStyle name="Total 2 2 3 3 7" xfId="7184"/>
    <cellStyle name="Total 2 2 3 3 7 2" xfId="30657"/>
    <cellStyle name="Total 2 2 3 3 7 3" xfId="30658"/>
    <cellStyle name="Total 2 2 3 3 7 4" xfId="30659"/>
    <cellStyle name="Total 2 2 3 3 7 5" xfId="30660"/>
    <cellStyle name="Total 2 2 3 3 7 6" xfId="30661"/>
    <cellStyle name="Total 2 2 3 3 7 7" xfId="30662"/>
    <cellStyle name="Total 2 2 3 3 8" xfId="30663"/>
    <cellStyle name="Total 2 2 3 3 9" xfId="30664"/>
    <cellStyle name="Total 2 2 3 4" xfId="666"/>
    <cellStyle name="Total 2 2 3 4 10" xfId="30665"/>
    <cellStyle name="Total 2 2 3 4 11" xfId="30666"/>
    <cellStyle name="Total 2 2 3 4 12" xfId="30667"/>
    <cellStyle name="Total 2 2 3 4 13" xfId="30668"/>
    <cellStyle name="Total 2 2 3 4 14" xfId="30669"/>
    <cellStyle name="Total 2 2 3 4 15" xfId="32962"/>
    <cellStyle name="Total 2 2 3 4 16" xfId="34638"/>
    <cellStyle name="Total 2 2 3 4 17" xfId="34877"/>
    <cellStyle name="Total 2 2 3 4 2" xfId="1304"/>
    <cellStyle name="Total 2 2 3 4 2 10" xfId="30670"/>
    <cellStyle name="Total 2 2 3 4 2 11" xfId="33467"/>
    <cellStyle name="Total 2 2 3 4 2 12" xfId="34717"/>
    <cellStyle name="Total 2 2 3 4 2 2" xfId="3555"/>
    <cellStyle name="Total 2 2 3 4 2 2 2" xfId="7185"/>
    <cellStyle name="Total 2 2 3 4 2 2 2 2" xfId="30671"/>
    <cellStyle name="Total 2 2 3 4 2 2 2 3" xfId="30672"/>
    <cellStyle name="Total 2 2 3 4 2 2 2 4" xfId="30673"/>
    <cellStyle name="Total 2 2 3 4 2 2 2 5" xfId="30674"/>
    <cellStyle name="Total 2 2 3 4 2 2 2 6" xfId="30675"/>
    <cellStyle name="Total 2 2 3 4 2 2 2 7" xfId="30676"/>
    <cellStyle name="Total 2 2 3 4 2 2 3" xfId="30677"/>
    <cellStyle name="Total 2 2 3 4 2 2 4" xfId="30678"/>
    <cellStyle name="Total 2 2 3 4 2 2 5" xfId="30679"/>
    <cellStyle name="Total 2 2 3 4 2 2 6" xfId="30680"/>
    <cellStyle name="Total 2 2 3 4 2 3" xfId="2451"/>
    <cellStyle name="Total 2 2 3 4 2 3 2" xfId="7186"/>
    <cellStyle name="Total 2 2 3 4 2 3 2 2" xfId="30681"/>
    <cellStyle name="Total 2 2 3 4 2 3 2 3" xfId="30682"/>
    <cellStyle name="Total 2 2 3 4 2 3 2 4" xfId="30683"/>
    <cellStyle name="Total 2 2 3 4 2 3 2 5" xfId="30684"/>
    <cellStyle name="Total 2 2 3 4 2 3 2 6" xfId="30685"/>
    <cellStyle name="Total 2 2 3 4 2 3 2 7" xfId="30686"/>
    <cellStyle name="Total 2 2 3 4 2 3 3" xfId="30687"/>
    <cellStyle name="Total 2 2 3 4 2 3 4" xfId="30688"/>
    <cellStyle name="Total 2 2 3 4 2 3 5" xfId="30689"/>
    <cellStyle name="Total 2 2 3 4 2 3 6" xfId="30690"/>
    <cellStyle name="Total 2 2 3 4 2 4" xfId="7187"/>
    <cellStyle name="Total 2 2 3 4 2 4 2" xfId="30691"/>
    <cellStyle name="Total 2 2 3 4 2 4 3" xfId="30692"/>
    <cellStyle name="Total 2 2 3 4 2 4 4" xfId="30693"/>
    <cellStyle name="Total 2 2 3 4 2 4 5" xfId="30694"/>
    <cellStyle name="Total 2 2 3 4 2 4 6" xfId="30695"/>
    <cellStyle name="Total 2 2 3 4 2 4 7" xfId="30696"/>
    <cellStyle name="Total 2 2 3 4 2 5" xfId="7188"/>
    <cellStyle name="Total 2 2 3 4 2 5 2" xfId="30697"/>
    <cellStyle name="Total 2 2 3 4 2 5 3" xfId="30698"/>
    <cellStyle name="Total 2 2 3 4 2 5 4" xfId="30699"/>
    <cellStyle name="Total 2 2 3 4 2 5 5" xfId="30700"/>
    <cellStyle name="Total 2 2 3 4 2 5 6" xfId="30701"/>
    <cellStyle name="Total 2 2 3 4 2 5 7" xfId="30702"/>
    <cellStyle name="Total 2 2 3 4 2 6" xfId="30703"/>
    <cellStyle name="Total 2 2 3 4 2 7" xfId="30704"/>
    <cellStyle name="Total 2 2 3 4 2 8" xfId="30705"/>
    <cellStyle name="Total 2 2 3 4 2 9" xfId="30706"/>
    <cellStyle name="Total 2 2 3 4 3" xfId="3643"/>
    <cellStyle name="Total 2 2 3 4 3 2" xfId="7189"/>
    <cellStyle name="Total 2 2 3 4 3 2 2" xfId="30707"/>
    <cellStyle name="Total 2 2 3 4 3 2 3" xfId="30708"/>
    <cellStyle name="Total 2 2 3 4 3 2 4" xfId="30709"/>
    <cellStyle name="Total 2 2 3 4 3 2 5" xfId="30710"/>
    <cellStyle name="Total 2 2 3 4 3 2 6" xfId="30711"/>
    <cellStyle name="Total 2 2 3 4 3 2 7" xfId="30712"/>
    <cellStyle name="Total 2 2 3 4 3 3" xfId="30713"/>
    <cellStyle name="Total 2 2 3 4 3 4" xfId="30714"/>
    <cellStyle name="Total 2 2 3 4 3 5" xfId="30715"/>
    <cellStyle name="Total 2 2 3 4 3 6" xfId="30716"/>
    <cellStyle name="Total 2 2 3 4 3 7" xfId="30717"/>
    <cellStyle name="Total 2 2 3 4 4" xfId="3007"/>
    <cellStyle name="Total 2 2 3 4 4 2" xfId="7190"/>
    <cellStyle name="Total 2 2 3 4 4 2 2" xfId="30718"/>
    <cellStyle name="Total 2 2 3 4 4 2 3" xfId="30719"/>
    <cellStyle name="Total 2 2 3 4 4 2 4" xfId="30720"/>
    <cellStyle name="Total 2 2 3 4 4 2 5" xfId="30721"/>
    <cellStyle name="Total 2 2 3 4 4 2 6" xfId="30722"/>
    <cellStyle name="Total 2 2 3 4 4 2 7" xfId="30723"/>
    <cellStyle name="Total 2 2 3 4 4 3" xfId="30724"/>
    <cellStyle name="Total 2 2 3 4 4 4" xfId="30725"/>
    <cellStyle name="Total 2 2 3 4 4 5" xfId="30726"/>
    <cellStyle name="Total 2 2 3 4 4 6" xfId="30727"/>
    <cellStyle name="Total 2 2 3 4 5" xfId="1863"/>
    <cellStyle name="Total 2 2 3 4 5 2" xfId="7191"/>
    <cellStyle name="Total 2 2 3 4 5 2 2" xfId="30728"/>
    <cellStyle name="Total 2 2 3 4 5 2 3" xfId="30729"/>
    <cellStyle name="Total 2 2 3 4 5 2 4" xfId="30730"/>
    <cellStyle name="Total 2 2 3 4 5 2 5" xfId="30731"/>
    <cellStyle name="Total 2 2 3 4 5 2 6" xfId="30732"/>
    <cellStyle name="Total 2 2 3 4 5 2 7" xfId="30733"/>
    <cellStyle name="Total 2 2 3 4 5 3" xfId="30734"/>
    <cellStyle name="Total 2 2 3 4 5 4" xfId="30735"/>
    <cellStyle name="Total 2 2 3 4 5 5" xfId="30736"/>
    <cellStyle name="Total 2 2 3 4 5 6" xfId="30737"/>
    <cellStyle name="Total 2 2 3 4 6" xfId="7192"/>
    <cellStyle name="Total 2 2 3 4 6 2" xfId="30738"/>
    <cellStyle name="Total 2 2 3 4 6 3" xfId="30739"/>
    <cellStyle name="Total 2 2 3 4 6 4" xfId="30740"/>
    <cellStyle name="Total 2 2 3 4 6 5" xfId="30741"/>
    <cellStyle name="Total 2 2 3 4 6 6" xfId="30742"/>
    <cellStyle name="Total 2 2 3 4 6 7" xfId="30743"/>
    <cellStyle name="Total 2 2 3 4 7" xfId="7193"/>
    <cellStyle name="Total 2 2 3 4 7 2" xfId="30744"/>
    <cellStyle name="Total 2 2 3 4 7 3" xfId="30745"/>
    <cellStyle name="Total 2 2 3 4 7 4" xfId="30746"/>
    <cellStyle name="Total 2 2 3 4 7 5" xfId="30747"/>
    <cellStyle name="Total 2 2 3 4 7 6" xfId="30748"/>
    <cellStyle name="Total 2 2 3 4 7 7" xfId="30749"/>
    <cellStyle name="Total 2 2 3 4 8" xfId="30750"/>
    <cellStyle name="Total 2 2 3 4 9" xfId="30751"/>
    <cellStyle name="Total 2 2 3 5" xfId="667"/>
    <cellStyle name="Total 2 2 3 5 10" xfId="30752"/>
    <cellStyle name="Total 2 2 3 5 11" xfId="30753"/>
    <cellStyle name="Total 2 2 3 5 12" xfId="30754"/>
    <cellStyle name="Total 2 2 3 5 13" xfId="30755"/>
    <cellStyle name="Total 2 2 3 5 14" xfId="30756"/>
    <cellStyle name="Total 2 2 3 5 15" xfId="32981"/>
    <cellStyle name="Total 2 2 3 5 16" xfId="34657"/>
    <cellStyle name="Total 2 2 3 5 17" xfId="34878"/>
    <cellStyle name="Total 2 2 3 5 2" xfId="1305"/>
    <cellStyle name="Total 2 2 3 5 2 10" xfId="30757"/>
    <cellStyle name="Total 2 2 3 5 2 2" xfId="3556"/>
    <cellStyle name="Total 2 2 3 5 2 2 2" xfId="7194"/>
    <cellStyle name="Total 2 2 3 5 2 2 2 2" xfId="30758"/>
    <cellStyle name="Total 2 2 3 5 2 2 2 3" xfId="30759"/>
    <cellStyle name="Total 2 2 3 5 2 2 2 4" xfId="30760"/>
    <cellStyle name="Total 2 2 3 5 2 2 2 5" xfId="30761"/>
    <cellStyle name="Total 2 2 3 5 2 2 2 6" xfId="30762"/>
    <cellStyle name="Total 2 2 3 5 2 2 2 7" xfId="30763"/>
    <cellStyle name="Total 2 2 3 5 2 2 3" xfId="30764"/>
    <cellStyle name="Total 2 2 3 5 2 2 4" xfId="30765"/>
    <cellStyle name="Total 2 2 3 5 2 2 5" xfId="30766"/>
    <cellStyle name="Total 2 2 3 5 2 2 6" xfId="30767"/>
    <cellStyle name="Total 2 2 3 5 2 3" xfId="2452"/>
    <cellStyle name="Total 2 2 3 5 2 3 2" xfId="7195"/>
    <cellStyle name="Total 2 2 3 5 2 3 2 2" xfId="30768"/>
    <cellStyle name="Total 2 2 3 5 2 3 2 3" xfId="30769"/>
    <cellStyle name="Total 2 2 3 5 2 3 2 4" xfId="30770"/>
    <cellStyle name="Total 2 2 3 5 2 3 2 5" xfId="30771"/>
    <cellStyle name="Total 2 2 3 5 2 3 2 6" xfId="30772"/>
    <cellStyle name="Total 2 2 3 5 2 3 2 7" xfId="30773"/>
    <cellStyle name="Total 2 2 3 5 2 3 3" xfId="30774"/>
    <cellStyle name="Total 2 2 3 5 2 3 4" xfId="30775"/>
    <cellStyle name="Total 2 2 3 5 2 3 5" xfId="30776"/>
    <cellStyle name="Total 2 2 3 5 2 3 6" xfId="30777"/>
    <cellStyle name="Total 2 2 3 5 2 4" xfId="7196"/>
    <cellStyle name="Total 2 2 3 5 2 4 2" xfId="30778"/>
    <cellStyle name="Total 2 2 3 5 2 4 3" xfId="30779"/>
    <cellStyle name="Total 2 2 3 5 2 4 4" xfId="30780"/>
    <cellStyle name="Total 2 2 3 5 2 4 5" xfId="30781"/>
    <cellStyle name="Total 2 2 3 5 2 4 6" xfId="30782"/>
    <cellStyle name="Total 2 2 3 5 2 4 7" xfId="30783"/>
    <cellStyle name="Total 2 2 3 5 2 5" xfId="7197"/>
    <cellStyle name="Total 2 2 3 5 2 5 2" xfId="30784"/>
    <cellStyle name="Total 2 2 3 5 2 5 3" xfId="30785"/>
    <cellStyle name="Total 2 2 3 5 2 5 4" xfId="30786"/>
    <cellStyle name="Total 2 2 3 5 2 5 5" xfId="30787"/>
    <cellStyle name="Total 2 2 3 5 2 5 6" xfId="30788"/>
    <cellStyle name="Total 2 2 3 5 2 5 7" xfId="30789"/>
    <cellStyle name="Total 2 2 3 5 2 6" xfId="30790"/>
    <cellStyle name="Total 2 2 3 5 2 7" xfId="30791"/>
    <cellStyle name="Total 2 2 3 5 2 8" xfId="30792"/>
    <cellStyle name="Total 2 2 3 5 2 9" xfId="30793"/>
    <cellStyle name="Total 2 2 3 5 3" xfId="3644"/>
    <cellStyle name="Total 2 2 3 5 3 2" xfId="7198"/>
    <cellStyle name="Total 2 2 3 5 3 2 2" xfId="30794"/>
    <cellStyle name="Total 2 2 3 5 3 2 3" xfId="30795"/>
    <cellStyle name="Total 2 2 3 5 3 2 4" xfId="30796"/>
    <cellStyle name="Total 2 2 3 5 3 2 5" xfId="30797"/>
    <cellStyle name="Total 2 2 3 5 3 2 6" xfId="30798"/>
    <cellStyle name="Total 2 2 3 5 3 2 7" xfId="30799"/>
    <cellStyle name="Total 2 2 3 5 3 3" xfId="30800"/>
    <cellStyle name="Total 2 2 3 5 3 4" xfId="30801"/>
    <cellStyle name="Total 2 2 3 5 3 5" xfId="30802"/>
    <cellStyle name="Total 2 2 3 5 3 6" xfId="30803"/>
    <cellStyle name="Total 2 2 3 5 3 7" xfId="30804"/>
    <cellStyle name="Total 2 2 3 5 4" xfId="3008"/>
    <cellStyle name="Total 2 2 3 5 4 2" xfId="7199"/>
    <cellStyle name="Total 2 2 3 5 4 2 2" xfId="30805"/>
    <cellStyle name="Total 2 2 3 5 4 2 3" xfId="30806"/>
    <cellStyle name="Total 2 2 3 5 4 2 4" xfId="30807"/>
    <cellStyle name="Total 2 2 3 5 4 2 5" xfId="30808"/>
    <cellStyle name="Total 2 2 3 5 4 2 6" xfId="30809"/>
    <cellStyle name="Total 2 2 3 5 4 2 7" xfId="30810"/>
    <cellStyle name="Total 2 2 3 5 4 3" xfId="30811"/>
    <cellStyle name="Total 2 2 3 5 4 4" xfId="30812"/>
    <cellStyle name="Total 2 2 3 5 4 5" xfId="30813"/>
    <cellStyle name="Total 2 2 3 5 4 6" xfId="30814"/>
    <cellStyle name="Total 2 2 3 5 5" xfId="1864"/>
    <cellStyle name="Total 2 2 3 5 5 2" xfId="7200"/>
    <cellStyle name="Total 2 2 3 5 5 2 2" xfId="30815"/>
    <cellStyle name="Total 2 2 3 5 5 2 3" xfId="30816"/>
    <cellStyle name="Total 2 2 3 5 5 2 4" xfId="30817"/>
    <cellStyle name="Total 2 2 3 5 5 2 5" xfId="30818"/>
    <cellStyle name="Total 2 2 3 5 5 2 6" xfId="30819"/>
    <cellStyle name="Total 2 2 3 5 5 2 7" xfId="30820"/>
    <cellStyle name="Total 2 2 3 5 5 3" xfId="30821"/>
    <cellStyle name="Total 2 2 3 5 5 4" xfId="30822"/>
    <cellStyle name="Total 2 2 3 5 5 5" xfId="30823"/>
    <cellStyle name="Total 2 2 3 5 5 6" xfId="30824"/>
    <cellStyle name="Total 2 2 3 5 6" xfId="7201"/>
    <cellStyle name="Total 2 2 3 5 6 2" xfId="30825"/>
    <cellStyle name="Total 2 2 3 5 6 3" xfId="30826"/>
    <cellStyle name="Total 2 2 3 5 6 4" xfId="30827"/>
    <cellStyle name="Total 2 2 3 5 6 5" xfId="30828"/>
    <cellStyle name="Total 2 2 3 5 6 6" xfId="30829"/>
    <cellStyle name="Total 2 2 3 5 6 7" xfId="30830"/>
    <cellStyle name="Total 2 2 3 5 7" xfId="7202"/>
    <cellStyle name="Total 2 2 3 5 7 2" xfId="30831"/>
    <cellStyle name="Total 2 2 3 5 7 3" xfId="30832"/>
    <cellStyle name="Total 2 2 3 5 7 4" xfId="30833"/>
    <cellStyle name="Total 2 2 3 5 7 5" xfId="30834"/>
    <cellStyle name="Total 2 2 3 5 7 6" xfId="30835"/>
    <cellStyle name="Total 2 2 3 5 7 7" xfId="30836"/>
    <cellStyle name="Total 2 2 3 5 8" xfId="30837"/>
    <cellStyle name="Total 2 2 3 5 9" xfId="30838"/>
    <cellStyle name="Total 2 2 3 6" xfId="1306"/>
    <cellStyle name="Total 2 2 3 6 10" xfId="30839"/>
    <cellStyle name="Total 2 2 3 6 2" xfId="3248"/>
    <cellStyle name="Total 2 2 3 6 2 2" xfId="7203"/>
    <cellStyle name="Total 2 2 3 6 2 2 2" xfId="30840"/>
    <cellStyle name="Total 2 2 3 6 2 2 3" xfId="30841"/>
    <cellStyle name="Total 2 2 3 6 2 2 4" xfId="30842"/>
    <cellStyle name="Total 2 2 3 6 2 2 5" xfId="30843"/>
    <cellStyle name="Total 2 2 3 6 2 2 6" xfId="30844"/>
    <cellStyle name="Total 2 2 3 6 2 2 7" xfId="30845"/>
    <cellStyle name="Total 2 2 3 6 2 3" xfId="30846"/>
    <cellStyle name="Total 2 2 3 6 2 4" xfId="30847"/>
    <cellStyle name="Total 2 2 3 6 2 5" xfId="30848"/>
    <cellStyle name="Total 2 2 3 6 2 6" xfId="30849"/>
    <cellStyle name="Total 2 2 3 6 3" xfId="2453"/>
    <cellStyle name="Total 2 2 3 6 3 2" xfId="7204"/>
    <cellStyle name="Total 2 2 3 6 3 2 2" xfId="30850"/>
    <cellStyle name="Total 2 2 3 6 3 2 3" xfId="30851"/>
    <cellStyle name="Total 2 2 3 6 3 2 4" xfId="30852"/>
    <cellStyle name="Total 2 2 3 6 3 2 5" xfId="30853"/>
    <cellStyle name="Total 2 2 3 6 3 2 6" xfId="30854"/>
    <cellStyle name="Total 2 2 3 6 3 2 7" xfId="30855"/>
    <cellStyle name="Total 2 2 3 6 3 3" xfId="30856"/>
    <cellStyle name="Total 2 2 3 6 3 4" xfId="30857"/>
    <cellStyle name="Total 2 2 3 6 3 5" xfId="30858"/>
    <cellStyle name="Total 2 2 3 6 3 6" xfId="30859"/>
    <cellStyle name="Total 2 2 3 6 4" xfId="7205"/>
    <cellStyle name="Total 2 2 3 6 4 2" xfId="30860"/>
    <cellStyle name="Total 2 2 3 6 4 3" xfId="30861"/>
    <cellStyle name="Total 2 2 3 6 4 4" xfId="30862"/>
    <cellStyle name="Total 2 2 3 6 4 5" xfId="30863"/>
    <cellStyle name="Total 2 2 3 6 4 6" xfId="30864"/>
    <cellStyle name="Total 2 2 3 6 4 7" xfId="30865"/>
    <cellStyle name="Total 2 2 3 6 5" xfId="7206"/>
    <cellStyle name="Total 2 2 3 6 5 2" xfId="30866"/>
    <cellStyle name="Total 2 2 3 6 5 3" xfId="30867"/>
    <cellStyle name="Total 2 2 3 6 5 4" xfId="30868"/>
    <cellStyle name="Total 2 2 3 6 5 5" xfId="30869"/>
    <cellStyle name="Total 2 2 3 6 5 6" xfId="30870"/>
    <cellStyle name="Total 2 2 3 6 5 7" xfId="30871"/>
    <cellStyle name="Total 2 2 3 6 6" xfId="30872"/>
    <cellStyle name="Total 2 2 3 6 7" xfId="30873"/>
    <cellStyle name="Total 2 2 3 6 8" xfId="30874"/>
    <cellStyle name="Total 2 2 3 6 9" xfId="30875"/>
    <cellStyle name="Total 2 2 3 7" xfId="2701"/>
    <cellStyle name="Total 2 2 3 7 2" xfId="30876"/>
    <cellStyle name="Total 2 2 3 7 3" xfId="30877"/>
    <cellStyle name="Total 2 2 3 7 4" xfId="30878"/>
    <cellStyle name="Total 2 2 3 7 5" xfId="30879"/>
    <cellStyle name="Total 2 2 3 7 6" xfId="30880"/>
    <cellStyle name="Total 2 2 3 7 7" xfId="30881"/>
    <cellStyle name="Total 2 2 3 7 8" xfId="30882"/>
    <cellStyle name="Total 2 2 3 7 9" xfId="30883"/>
    <cellStyle name="Total 2 2 3 8" xfId="1556"/>
    <cellStyle name="Total 2 2 3 8 2" xfId="30884"/>
    <cellStyle name="Total 2 2 3 8 3" xfId="30885"/>
    <cellStyle name="Total 2 2 3 8 4" xfId="30886"/>
    <cellStyle name="Total 2 2 3 8 5" xfId="30887"/>
    <cellStyle name="Total 2 2 3 8 6" xfId="30888"/>
    <cellStyle name="Total 2 2 3 8 7" xfId="30889"/>
    <cellStyle name="Total 2 2 3 8 8" xfId="30890"/>
    <cellStyle name="Total 2 2 3 9" xfId="7207"/>
    <cellStyle name="Total 2 2 3 9 2" xfId="30891"/>
    <cellStyle name="Total 2 2 3 9 3" xfId="30892"/>
    <cellStyle name="Total 2 2 3 9 4" xfId="30893"/>
    <cellStyle name="Total 2 2 3 9 5" xfId="30894"/>
    <cellStyle name="Total 2 2 3 9 6" xfId="30895"/>
    <cellStyle name="Total 2 2 3 9 7" xfId="30896"/>
    <cellStyle name="Total 2 2 4" xfId="1307"/>
    <cellStyle name="Total 2 2 4 10" xfId="30897"/>
    <cellStyle name="Total 2 2 4 2" xfId="3133"/>
    <cellStyle name="Total 2 2 4 2 2" xfId="7208"/>
    <cellStyle name="Total 2 2 4 2 2 2" xfId="30898"/>
    <cellStyle name="Total 2 2 4 2 2 3" xfId="30899"/>
    <cellStyle name="Total 2 2 4 2 2 4" xfId="30900"/>
    <cellStyle name="Total 2 2 4 2 2 5" xfId="30901"/>
    <cellStyle name="Total 2 2 4 2 2 6" xfId="30902"/>
    <cellStyle name="Total 2 2 4 2 2 7" xfId="30903"/>
    <cellStyle name="Total 2 2 4 2 3" xfId="30904"/>
    <cellStyle name="Total 2 2 4 2 4" xfId="30905"/>
    <cellStyle name="Total 2 2 4 2 5" xfId="30906"/>
    <cellStyle name="Total 2 2 4 2 6" xfId="30907"/>
    <cellStyle name="Total 2 2 4 3" xfId="2454"/>
    <cellStyle name="Total 2 2 4 3 2" xfId="7209"/>
    <cellStyle name="Total 2 2 4 3 2 2" xfId="30908"/>
    <cellStyle name="Total 2 2 4 3 2 3" xfId="30909"/>
    <cellStyle name="Total 2 2 4 3 2 4" xfId="30910"/>
    <cellStyle name="Total 2 2 4 3 2 5" xfId="30911"/>
    <cellStyle name="Total 2 2 4 3 2 6" xfId="30912"/>
    <cellStyle name="Total 2 2 4 3 2 7" xfId="30913"/>
    <cellStyle name="Total 2 2 4 3 3" xfId="30914"/>
    <cellStyle name="Total 2 2 4 3 4" xfId="30915"/>
    <cellStyle name="Total 2 2 4 3 5" xfId="30916"/>
    <cellStyle name="Total 2 2 4 3 6" xfId="30917"/>
    <cellStyle name="Total 2 2 4 4" xfId="7210"/>
    <cellStyle name="Total 2 2 4 4 2" xfId="30918"/>
    <cellStyle name="Total 2 2 4 4 3" xfId="30919"/>
    <cellStyle name="Total 2 2 4 4 4" xfId="30920"/>
    <cellStyle name="Total 2 2 4 4 5" xfId="30921"/>
    <cellStyle name="Total 2 2 4 4 6" xfId="30922"/>
    <cellStyle name="Total 2 2 4 4 7" xfId="30923"/>
    <cellStyle name="Total 2 2 4 5" xfId="7211"/>
    <cellStyle name="Total 2 2 4 5 2" xfId="30924"/>
    <cellStyle name="Total 2 2 4 5 3" xfId="30925"/>
    <cellStyle name="Total 2 2 4 5 4" xfId="30926"/>
    <cellStyle name="Total 2 2 4 5 5" xfId="30927"/>
    <cellStyle name="Total 2 2 4 5 6" xfId="30928"/>
    <cellStyle name="Total 2 2 4 5 7" xfId="30929"/>
    <cellStyle name="Total 2 2 4 6" xfId="30930"/>
    <cellStyle name="Total 2 2 4 7" xfId="30931"/>
    <cellStyle name="Total 2 2 4 8" xfId="30932"/>
    <cellStyle name="Total 2 2 4 9" xfId="30933"/>
    <cellStyle name="Total 2 2 5" xfId="2586"/>
    <cellStyle name="Total 2 2 5 2" xfId="30934"/>
    <cellStyle name="Total 2 2 5 3" xfId="30935"/>
    <cellStyle name="Total 2 2 5 4" xfId="30936"/>
    <cellStyle name="Total 2 2 5 5" xfId="30937"/>
    <cellStyle name="Total 2 2 5 6" xfId="30938"/>
    <cellStyle name="Total 2 2 5 7" xfId="30939"/>
    <cellStyle name="Total 2 2 5 8" xfId="30940"/>
    <cellStyle name="Total 2 2 5 9" xfId="30941"/>
    <cellStyle name="Total 2 2 6" xfId="1441"/>
    <cellStyle name="Total 2 2 6 2" xfId="30942"/>
    <cellStyle name="Total 2 2 6 3" xfId="30943"/>
    <cellStyle name="Total 2 2 6 4" xfId="30944"/>
    <cellStyle name="Total 2 2 6 5" xfId="30945"/>
    <cellStyle name="Total 2 2 6 6" xfId="30946"/>
    <cellStyle name="Total 2 2 6 7" xfId="30947"/>
    <cellStyle name="Total 2 2 6 8" xfId="30948"/>
    <cellStyle name="Total 2 2 7" xfId="7212"/>
    <cellStyle name="Total 2 2 7 2" xfId="30949"/>
    <cellStyle name="Total 2 2 7 3" xfId="30950"/>
    <cellStyle name="Total 2 2 7 4" xfId="30951"/>
    <cellStyle name="Total 2 2 7 5" xfId="30952"/>
    <cellStyle name="Total 2 2 7 6" xfId="30953"/>
    <cellStyle name="Total 2 2 7 7" xfId="30954"/>
    <cellStyle name="Total 2 2 8" xfId="30955"/>
    <cellStyle name="Total 2 2 9" xfId="30956"/>
    <cellStyle name="Total 2 3" xfId="668"/>
    <cellStyle name="Total 2 3 10" xfId="30957"/>
    <cellStyle name="Total 2 3 11" xfId="30958"/>
    <cellStyle name="Total 2 3 12" xfId="30959"/>
    <cellStyle name="Total 2 3 13" xfId="30960"/>
    <cellStyle name="Total 2 3 14" xfId="32668"/>
    <cellStyle name="Total 2 3 15" xfId="34546"/>
    <cellStyle name="Total 2 3 16" xfId="34879"/>
    <cellStyle name="Total 2 3 2" xfId="669"/>
    <cellStyle name="Total 2 3 2 10" xfId="30961"/>
    <cellStyle name="Total 2 3 2 11" xfId="30962"/>
    <cellStyle name="Total 2 3 2 12" xfId="30963"/>
    <cellStyle name="Total 2 3 2 13" xfId="32669"/>
    <cellStyle name="Total 2 3 2 14" xfId="34547"/>
    <cellStyle name="Total 2 3 2 15" xfId="34880"/>
    <cellStyle name="Total 2 3 2 2" xfId="670"/>
    <cellStyle name="Total 2 3 2 2 10" xfId="30964"/>
    <cellStyle name="Total 2 3 2 2 11" xfId="30965"/>
    <cellStyle name="Total 2 3 2 2 12" xfId="30966"/>
    <cellStyle name="Total 2 3 2 2 13" xfId="30967"/>
    <cellStyle name="Total 2 3 2 2 14" xfId="30968"/>
    <cellStyle name="Total 2 3 2 2 15" xfId="32670"/>
    <cellStyle name="Total 2 3 2 2 16" xfId="34548"/>
    <cellStyle name="Total 2 3 2 2 17" xfId="34881"/>
    <cellStyle name="Total 2 3 2 2 2" xfId="671"/>
    <cellStyle name="Total 2 3 2 2 2 10" xfId="30969"/>
    <cellStyle name="Total 2 3 2 2 2 11" xfId="30970"/>
    <cellStyle name="Total 2 3 2 2 2 12" xfId="30971"/>
    <cellStyle name="Total 2 3 2 2 2 13" xfId="30972"/>
    <cellStyle name="Total 2 3 2 2 2 14" xfId="30973"/>
    <cellStyle name="Total 2 3 2 2 2 15" xfId="32874"/>
    <cellStyle name="Total 2 3 2 2 2 16" xfId="34579"/>
    <cellStyle name="Total 2 3 2 2 2 17" xfId="34882"/>
    <cellStyle name="Total 2 3 2 2 2 2" xfId="1308"/>
    <cellStyle name="Total 2 3 2 2 2 2 10" xfId="30974"/>
    <cellStyle name="Total 2 3 2 2 2 2 11" xfId="33468"/>
    <cellStyle name="Total 2 3 2 2 2 2 12" xfId="34718"/>
    <cellStyle name="Total 2 3 2 2 2 2 2" xfId="3557"/>
    <cellStyle name="Total 2 3 2 2 2 2 2 2" xfId="7213"/>
    <cellStyle name="Total 2 3 2 2 2 2 2 2 2" xfId="30975"/>
    <cellStyle name="Total 2 3 2 2 2 2 2 2 3" xfId="30976"/>
    <cellStyle name="Total 2 3 2 2 2 2 2 2 4" xfId="30977"/>
    <cellStyle name="Total 2 3 2 2 2 2 2 2 5" xfId="30978"/>
    <cellStyle name="Total 2 3 2 2 2 2 2 2 6" xfId="30979"/>
    <cellStyle name="Total 2 3 2 2 2 2 2 2 7" xfId="30980"/>
    <cellStyle name="Total 2 3 2 2 2 2 2 3" xfId="30981"/>
    <cellStyle name="Total 2 3 2 2 2 2 2 4" xfId="30982"/>
    <cellStyle name="Total 2 3 2 2 2 2 2 5" xfId="30983"/>
    <cellStyle name="Total 2 3 2 2 2 2 2 6" xfId="30984"/>
    <cellStyle name="Total 2 3 2 2 2 2 3" xfId="2455"/>
    <cellStyle name="Total 2 3 2 2 2 2 3 2" xfId="7214"/>
    <cellStyle name="Total 2 3 2 2 2 2 3 2 2" xfId="30985"/>
    <cellStyle name="Total 2 3 2 2 2 2 3 2 3" xfId="30986"/>
    <cellStyle name="Total 2 3 2 2 2 2 3 2 4" xfId="30987"/>
    <cellStyle name="Total 2 3 2 2 2 2 3 2 5" xfId="30988"/>
    <cellStyle name="Total 2 3 2 2 2 2 3 2 6" xfId="30989"/>
    <cellStyle name="Total 2 3 2 2 2 2 3 2 7" xfId="30990"/>
    <cellStyle name="Total 2 3 2 2 2 2 3 3" xfId="30991"/>
    <cellStyle name="Total 2 3 2 2 2 2 3 4" xfId="30992"/>
    <cellStyle name="Total 2 3 2 2 2 2 3 5" xfId="30993"/>
    <cellStyle name="Total 2 3 2 2 2 2 3 6" xfId="30994"/>
    <cellStyle name="Total 2 3 2 2 2 2 4" xfId="7215"/>
    <cellStyle name="Total 2 3 2 2 2 2 4 2" xfId="30995"/>
    <cellStyle name="Total 2 3 2 2 2 2 4 3" xfId="30996"/>
    <cellStyle name="Total 2 3 2 2 2 2 4 4" xfId="30997"/>
    <cellStyle name="Total 2 3 2 2 2 2 4 5" xfId="30998"/>
    <cellStyle name="Total 2 3 2 2 2 2 4 6" xfId="30999"/>
    <cellStyle name="Total 2 3 2 2 2 2 4 7" xfId="31000"/>
    <cellStyle name="Total 2 3 2 2 2 2 5" xfId="7216"/>
    <cellStyle name="Total 2 3 2 2 2 2 5 2" xfId="31001"/>
    <cellStyle name="Total 2 3 2 2 2 2 5 3" xfId="31002"/>
    <cellStyle name="Total 2 3 2 2 2 2 5 4" xfId="31003"/>
    <cellStyle name="Total 2 3 2 2 2 2 5 5" xfId="31004"/>
    <cellStyle name="Total 2 3 2 2 2 2 5 6" xfId="31005"/>
    <cellStyle name="Total 2 3 2 2 2 2 5 7" xfId="31006"/>
    <cellStyle name="Total 2 3 2 2 2 2 6" xfId="31007"/>
    <cellStyle name="Total 2 3 2 2 2 2 7" xfId="31008"/>
    <cellStyle name="Total 2 3 2 2 2 2 8" xfId="31009"/>
    <cellStyle name="Total 2 3 2 2 2 2 9" xfId="31010"/>
    <cellStyle name="Total 2 3 2 2 2 3" xfId="3645"/>
    <cellStyle name="Total 2 3 2 2 2 3 2" xfId="7217"/>
    <cellStyle name="Total 2 3 2 2 2 3 2 2" xfId="31011"/>
    <cellStyle name="Total 2 3 2 2 2 3 2 3" xfId="31012"/>
    <cellStyle name="Total 2 3 2 2 2 3 2 4" xfId="31013"/>
    <cellStyle name="Total 2 3 2 2 2 3 2 5" xfId="31014"/>
    <cellStyle name="Total 2 3 2 2 2 3 2 6" xfId="31015"/>
    <cellStyle name="Total 2 3 2 2 2 3 2 7" xfId="31016"/>
    <cellStyle name="Total 2 3 2 2 2 3 3" xfId="31017"/>
    <cellStyle name="Total 2 3 2 2 2 3 4" xfId="31018"/>
    <cellStyle name="Total 2 3 2 2 2 3 5" xfId="31019"/>
    <cellStyle name="Total 2 3 2 2 2 3 6" xfId="31020"/>
    <cellStyle name="Total 2 3 2 2 2 3 7" xfId="31021"/>
    <cellStyle name="Total 2 3 2 2 2 4" xfId="3009"/>
    <cellStyle name="Total 2 3 2 2 2 4 2" xfId="7218"/>
    <cellStyle name="Total 2 3 2 2 2 4 2 2" xfId="31022"/>
    <cellStyle name="Total 2 3 2 2 2 4 2 3" xfId="31023"/>
    <cellStyle name="Total 2 3 2 2 2 4 2 4" xfId="31024"/>
    <cellStyle name="Total 2 3 2 2 2 4 2 5" xfId="31025"/>
    <cellStyle name="Total 2 3 2 2 2 4 2 6" xfId="31026"/>
    <cellStyle name="Total 2 3 2 2 2 4 2 7" xfId="31027"/>
    <cellStyle name="Total 2 3 2 2 2 4 3" xfId="31028"/>
    <cellStyle name="Total 2 3 2 2 2 4 4" xfId="31029"/>
    <cellStyle name="Total 2 3 2 2 2 4 5" xfId="31030"/>
    <cellStyle name="Total 2 3 2 2 2 4 6" xfId="31031"/>
    <cellStyle name="Total 2 3 2 2 2 5" xfId="1865"/>
    <cellStyle name="Total 2 3 2 2 2 5 2" xfId="7219"/>
    <cellStyle name="Total 2 3 2 2 2 5 2 2" xfId="31032"/>
    <cellStyle name="Total 2 3 2 2 2 5 2 3" xfId="31033"/>
    <cellStyle name="Total 2 3 2 2 2 5 2 4" xfId="31034"/>
    <cellStyle name="Total 2 3 2 2 2 5 2 5" xfId="31035"/>
    <cellStyle name="Total 2 3 2 2 2 5 2 6" xfId="31036"/>
    <cellStyle name="Total 2 3 2 2 2 5 2 7" xfId="31037"/>
    <cellStyle name="Total 2 3 2 2 2 5 3" xfId="31038"/>
    <cellStyle name="Total 2 3 2 2 2 5 4" xfId="31039"/>
    <cellStyle name="Total 2 3 2 2 2 5 5" xfId="31040"/>
    <cellStyle name="Total 2 3 2 2 2 5 6" xfId="31041"/>
    <cellStyle name="Total 2 3 2 2 2 6" xfId="7220"/>
    <cellStyle name="Total 2 3 2 2 2 6 2" xfId="31042"/>
    <cellStyle name="Total 2 3 2 2 2 6 3" xfId="31043"/>
    <cellStyle name="Total 2 3 2 2 2 6 4" xfId="31044"/>
    <cellStyle name="Total 2 3 2 2 2 6 5" xfId="31045"/>
    <cellStyle name="Total 2 3 2 2 2 6 6" xfId="31046"/>
    <cellStyle name="Total 2 3 2 2 2 6 7" xfId="31047"/>
    <cellStyle name="Total 2 3 2 2 2 7" xfId="7221"/>
    <cellStyle name="Total 2 3 2 2 2 7 2" xfId="31048"/>
    <cellStyle name="Total 2 3 2 2 2 7 3" xfId="31049"/>
    <cellStyle name="Total 2 3 2 2 2 7 4" xfId="31050"/>
    <cellStyle name="Total 2 3 2 2 2 7 5" xfId="31051"/>
    <cellStyle name="Total 2 3 2 2 2 7 6" xfId="31052"/>
    <cellStyle name="Total 2 3 2 2 2 7 7" xfId="31053"/>
    <cellStyle name="Total 2 3 2 2 2 8" xfId="31054"/>
    <cellStyle name="Total 2 3 2 2 2 9" xfId="31055"/>
    <cellStyle name="Total 2 3 2 2 3" xfId="672"/>
    <cellStyle name="Total 2 3 2 2 3 10" xfId="31056"/>
    <cellStyle name="Total 2 3 2 2 3 11" xfId="31057"/>
    <cellStyle name="Total 2 3 2 2 3 12" xfId="31058"/>
    <cellStyle name="Total 2 3 2 2 3 13" xfId="31059"/>
    <cellStyle name="Total 2 3 2 2 3 14" xfId="31060"/>
    <cellStyle name="Total 2 3 2 2 3 15" xfId="32943"/>
    <cellStyle name="Total 2 3 2 2 3 16" xfId="34619"/>
    <cellStyle name="Total 2 3 2 2 3 17" xfId="34883"/>
    <cellStyle name="Total 2 3 2 2 3 2" xfId="1309"/>
    <cellStyle name="Total 2 3 2 2 3 2 10" xfId="31061"/>
    <cellStyle name="Total 2 3 2 2 3 2 11" xfId="33469"/>
    <cellStyle name="Total 2 3 2 2 3 2 12" xfId="34719"/>
    <cellStyle name="Total 2 3 2 2 3 2 2" xfId="3558"/>
    <cellStyle name="Total 2 3 2 2 3 2 2 2" xfId="7222"/>
    <cellStyle name="Total 2 3 2 2 3 2 2 2 2" xfId="31062"/>
    <cellStyle name="Total 2 3 2 2 3 2 2 2 3" xfId="31063"/>
    <cellStyle name="Total 2 3 2 2 3 2 2 2 4" xfId="31064"/>
    <cellStyle name="Total 2 3 2 2 3 2 2 2 5" xfId="31065"/>
    <cellStyle name="Total 2 3 2 2 3 2 2 2 6" xfId="31066"/>
    <cellStyle name="Total 2 3 2 2 3 2 2 2 7" xfId="31067"/>
    <cellStyle name="Total 2 3 2 2 3 2 2 3" xfId="31068"/>
    <cellStyle name="Total 2 3 2 2 3 2 2 4" xfId="31069"/>
    <cellStyle name="Total 2 3 2 2 3 2 2 5" xfId="31070"/>
    <cellStyle name="Total 2 3 2 2 3 2 2 6" xfId="31071"/>
    <cellStyle name="Total 2 3 2 2 3 2 3" xfId="2456"/>
    <cellStyle name="Total 2 3 2 2 3 2 3 2" xfId="7223"/>
    <cellStyle name="Total 2 3 2 2 3 2 3 2 2" xfId="31072"/>
    <cellStyle name="Total 2 3 2 2 3 2 3 2 3" xfId="31073"/>
    <cellStyle name="Total 2 3 2 2 3 2 3 2 4" xfId="31074"/>
    <cellStyle name="Total 2 3 2 2 3 2 3 2 5" xfId="31075"/>
    <cellStyle name="Total 2 3 2 2 3 2 3 2 6" xfId="31076"/>
    <cellStyle name="Total 2 3 2 2 3 2 3 2 7" xfId="31077"/>
    <cellStyle name="Total 2 3 2 2 3 2 3 3" xfId="31078"/>
    <cellStyle name="Total 2 3 2 2 3 2 3 4" xfId="31079"/>
    <cellStyle name="Total 2 3 2 2 3 2 3 5" xfId="31080"/>
    <cellStyle name="Total 2 3 2 2 3 2 3 6" xfId="31081"/>
    <cellStyle name="Total 2 3 2 2 3 2 4" xfId="7224"/>
    <cellStyle name="Total 2 3 2 2 3 2 4 2" xfId="31082"/>
    <cellStyle name="Total 2 3 2 2 3 2 4 3" xfId="31083"/>
    <cellStyle name="Total 2 3 2 2 3 2 4 4" xfId="31084"/>
    <cellStyle name="Total 2 3 2 2 3 2 4 5" xfId="31085"/>
    <cellStyle name="Total 2 3 2 2 3 2 4 6" xfId="31086"/>
    <cellStyle name="Total 2 3 2 2 3 2 4 7" xfId="31087"/>
    <cellStyle name="Total 2 3 2 2 3 2 5" xfId="7225"/>
    <cellStyle name="Total 2 3 2 2 3 2 5 2" xfId="31088"/>
    <cellStyle name="Total 2 3 2 2 3 2 5 3" xfId="31089"/>
    <cellStyle name="Total 2 3 2 2 3 2 5 4" xfId="31090"/>
    <cellStyle name="Total 2 3 2 2 3 2 5 5" xfId="31091"/>
    <cellStyle name="Total 2 3 2 2 3 2 5 6" xfId="31092"/>
    <cellStyle name="Total 2 3 2 2 3 2 5 7" xfId="31093"/>
    <cellStyle name="Total 2 3 2 2 3 2 6" xfId="31094"/>
    <cellStyle name="Total 2 3 2 2 3 2 7" xfId="31095"/>
    <cellStyle name="Total 2 3 2 2 3 2 8" xfId="31096"/>
    <cellStyle name="Total 2 3 2 2 3 2 9" xfId="31097"/>
    <cellStyle name="Total 2 3 2 2 3 3" xfId="3646"/>
    <cellStyle name="Total 2 3 2 2 3 3 2" xfId="7226"/>
    <cellStyle name="Total 2 3 2 2 3 3 2 2" xfId="31098"/>
    <cellStyle name="Total 2 3 2 2 3 3 2 3" xfId="31099"/>
    <cellStyle name="Total 2 3 2 2 3 3 2 4" xfId="31100"/>
    <cellStyle name="Total 2 3 2 2 3 3 2 5" xfId="31101"/>
    <cellStyle name="Total 2 3 2 2 3 3 2 6" xfId="31102"/>
    <cellStyle name="Total 2 3 2 2 3 3 2 7" xfId="31103"/>
    <cellStyle name="Total 2 3 2 2 3 3 3" xfId="31104"/>
    <cellStyle name="Total 2 3 2 2 3 3 4" xfId="31105"/>
    <cellStyle name="Total 2 3 2 2 3 3 5" xfId="31106"/>
    <cellStyle name="Total 2 3 2 2 3 3 6" xfId="31107"/>
    <cellStyle name="Total 2 3 2 2 3 3 7" xfId="31108"/>
    <cellStyle name="Total 2 3 2 2 3 4" xfId="3010"/>
    <cellStyle name="Total 2 3 2 2 3 4 2" xfId="7227"/>
    <cellStyle name="Total 2 3 2 2 3 4 2 2" xfId="31109"/>
    <cellStyle name="Total 2 3 2 2 3 4 2 3" xfId="31110"/>
    <cellStyle name="Total 2 3 2 2 3 4 2 4" xfId="31111"/>
    <cellStyle name="Total 2 3 2 2 3 4 2 5" xfId="31112"/>
    <cellStyle name="Total 2 3 2 2 3 4 2 6" xfId="31113"/>
    <cellStyle name="Total 2 3 2 2 3 4 2 7" xfId="31114"/>
    <cellStyle name="Total 2 3 2 2 3 4 3" xfId="31115"/>
    <cellStyle name="Total 2 3 2 2 3 4 4" xfId="31116"/>
    <cellStyle name="Total 2 3 2 2 3 4 5" xfId="31117"/>
    <cellStyle name="Total 2 3 2 2 3 4 6" xfId="31118"/>
    <cellStyle name="Total 2 3 2 2 3 5" xfId="1866"/>
    <cellStyle name="Total 2 3 2 2 3 5 2" xfId="7228"/>
    <cellStyle name="Total 2 3 2 2 3 5 2 2" xfId="31119"/>
    <cellStyle name="Total 2 3 2 2 3 5 2 3" xfId="31120"/>
    <cellStyle name="Total 2 3 2 2 3 5 2 4" xfId="31121"/>
    <cellStyle name="Total 2 3 2 2 3 5 2 5" xfId="31122"/>
    <cellStyle name="Total 2 3 2 2 3 5 2 6" xfId="31123"/>
    <cellStyle name="Total 2 3 2 2 3 5 2 7" xfId="31124"/>
    <cellStyle name="Total 2 3 2 2 3 5 3" xfId="31125"/>
    <cellStyle name="Total 2 3 2 2 3 5 4" xfId="31126"/>
    <cellStyle name="Total 2 3 2 2 3 5 5" xfId="31127"/>
    <cellStyle name="Total 2 3 2 2 3 5 6" xfId="31128"/>
    <cellStyle name="Total 2 3 2 2 3 6" xfId="7229"/>
    <cellStyle name="Total 2 3 2 2 3 6 2" xfId="31129"/>
    <cellStyle name="Total 2 3 2 2 3 6 3" xfId="31130"/>
    <cellStyle name="Total 2 3 2 2 3 6 4" xfId="31131"/>
    <cellStyle name="Total 2 3 2 2 3 6 5" xfId="31132"/>
    <cellStyle name="Total 2 3 2 2 3 6 6" xfId="31133"/>
    <cellStyle name="Total 2 3 2 2 3 6 7" xfId="31134"/>
    <cellStyle name="Total 2 3 2 2 3 7" xfId="7230"/>
    <cellStyle name="Total 2 3 2 2 3 7 2" xfId="31135"/>
    <cellStyle name="Total 2 3 2 2 3 7 3" xfId="31136"/>
    <cellStyle name="Total 2 3 2 2 3 7 4" xfId="31137"/>
    <cellStyle name="Total 2 3 2 2 3 7 5" xfId="31138"/>
    <cellStyle name="Total 2 3 2 2 3 7 6" xfId="31139"/>
    <cellStyle name="Total 2 3 2 2 3 7 7" xfId="31140"/>
    <cellStyle name="Total 2 3 2 2 3 8" xfId="31141"/>
    <cellStyle name="Total 2 3 2 2 3 9" xfId="31142"/>
    <cellStyle name="Total 2 3 2 2 4" xfId="673"/>
    <cellStyle name="Total 2 3 2 2 4 10" xfId="31143"/>
    <cellStyle name="Total 2 3 2 2 4 11" xfId="31144"/>
    <cellStyle name="Total 2 3 2 2 4 12" xfId="31145"/>
    <cellStyle name="Total 2 3 2 2 4 13" xfId="31146"/>
    <cellStyle name="Total 2 3 2 2 4 14" xfId="31147"/>
    <cellStyle name="Total 2 3 2 2 4 15" xfId="32963"/>
    <cellStyle name="Total 2 3 2 2 4 16" xfId="34639"/>
    <cellStyle name="Total 2 3 2 2 4 17" xfId="34884"/>
    <cellStyle name="Total 2 3 2 2 4 2" xfId="1310"/>
    <cellStyle name="Total 2 3 2 2 4 2 10" xfId="31148"/>
    <cellStyle name="Total 2 3 2 2 4 2 11" xfId="33470"/>
    <cellStyle name="Total 2 3 2 2 4 2 12" xfId="34720"/>
    <cellStyle name="Total 2 3 2 2 4 2 2" xfId="3559"/>
    <cellStyle name="Total 2 3 2 2 4 2 2 2" xfId="7231"/>
    <cellStyle name="Total 2 3 2 2 4 2 2 2 2" xfId="31149"/>
    <cellStyle name="Total 2 3 2 2 4 2 2 2 3" xfId="31150"/>
    <cellStyle name="Total 2 3 2 2 4 2 2 2 4" xfId="31151"/>
    <cellStyle name="Total 2 3 2 2 4 2 2 2 5" xfId="31152"/>
    <cellStyle name="Total 2 3 2 2 4 2 2 2 6" xfId="31153"/>
    <cellStyle name="Total 2 3 2 2 4 2 2 2 7" xfId="31154"/>
    <cellStyle name="Total 2 3 2 2 4 2 2 3" xfId="31155"/>
    <cellStyle name="Total 2 3 2 2 4 2 2 4" xfId="31156"/>
    <cellStyle name="Total 2 3 2 2 4 2 2 5" xfId="31157"/>
    <cellStyle name="Total 2 3 2 2 4 2 2 6" xfId="31158"/>
    <cellStyle name="Total 2 3 2 2 4 2 3" xfId="2457"/>
    <cellStyle name="Total 2 3 2 2 4 2 3 2" xfId="7232"/>
    <cellStyle name="Total 2 3 2 2 4 2 3 2 2" xfId="31159"/>
    <cellStyle name="Total 2 3 2 2 4 2 3 2 3" xfId="31160"/>
    <cellStyle name="Total 2 3 2 2 4 2 3 2 4" xfId="31161"/>
    <cellStyle name="Total 2 3 2 2 4 2 3 2 5" xfId="31162"/>
    <cellStyle name="Total 2 3 2 2 4 2 3 2 6" xfId="31163"/>
    <cellStyle name="Total 2 3 2 2 4 2 3 2 7" xfId="31164"/>
    <cellStyle name="Total 2 3 2 2 4 2 3 3" xfId="31165"/>
    <cellStyle name="Total 2 3 2 2 4 2 3 4" xfId="31166"/>
    <cellStyle name="Total 2 3 2 2 4 2 3 5" xfId="31167"/>
    <cellStyle name="Total 2 3 2 2 4 2 3 6" xfId="31168"/>
    <cellStyle name="Total 2 3 2 2 4 2 4" xfId="7233"/>
    <cellStyle name="Total 2 3 2 2 4 2 4 2" xfId="31169"/>
    <cellStyle name="Total 2 3 2 2 4 2 4 3" xfId="31170"/>
    <cellStyle name="Total 2 3 2 2 4 2 4 4" xfId="31171"/>
    <cellStyle name="Total 2 3 2 2 4 2 4 5" xfId="31172"/>
    <cellStyle name="Total 2 3 2 2 4 2 4 6" xfId="31173"/>
    <cellStyle name="Total 2 3 2 2 4 2 4 7" xfId="31174"/>
    <cellStyle name="Total 2 3 2 2 4 2 5" xfId="7234"/>
    <cellStyle name="Total 2 3 2 2 4 2 5 2" xfId="31175"/>
    <cellStyle name="Total 2 3 2 2 4 2 5 3" xfId="31176"/>
    <cellStyle name="Total 2 3 2 2 4 2 5 4" xfId="31177"/>
    <cellStyle name="Total 2 3 2 2 4 2 5 5" xfId="31178"/>
    <cellStyle name="Total 2 3 2 2 4 2 5 6" xfId="31179"/>
    <cellStyle name="Total 2 3 2 2 4 2 5 7" xfId="31180"/>
    <cellStyle name="Total 2 3 2 2 4 2 6" xfId="31181"/>
    <cellStyle name="Total 2 3 2 2 4 2 7" xfId="31182"/>
    <cellStyle name="Total 2 3 2 2 4 2 8" xfId="31183"/>
    <cellStyle name="Total 2 3 2 2 4 2 9" xfId="31184"/>
    <cellStyle name="Total 2 3 2 2 4 3" xfId="3647"/>
    <cellStyle name="Total 2 3 2 2 4 3 2" xfId="7235"/>
    <cellStyle name="Total 2 3 2 2 4 3 2 2" xfId="31185"/>
    <cellStyle name="Total 2 3 2 2 4 3 2 3" xfId="31186"/>
    <cellStyle name="Total 2 3 2 2 4 3 2 4" xfId="31187"/>
    <cellStyle name="Total 2 3 2 2 4 3 2 5" xfId="31188"/>
    <cellStyle name="Total 2 3 2 2 4 3 2 6" xfId="31189"/>
    <cellStyle name="Total 2 3 2 2 4 3 2 7" xfId="31190"/>
    <cellStyle name="Total 2 3 2 2 4 3 3" xfId="31191"/>
    <cellStyle name="Total 2 3 2 2 4 3 4" xfId="31192"/>
    <cellStyle name="Total 2 3 2 2 4 3 5" xfId="31193"/>
    <cellStyle name="Total 2 3 2 2 4 3 6" xfId="31194"/>
    <cellStyle name="Total 2 3 2 2 4 3 7" xfId="31195"/>
    <cellStyle name="Total 2 3 2 2 4 4" xfId="3011"/>
    <cellStyle name="Total 2 3 2 2 4 4 2" xfId="7236"/>
    <cellStyle name="Total 2 3 2 2 4 4 2 2" xfId="31196"/>
    <cellStyle name="Total 2 3 2 2 4 4 2 3" xfId="31197"/>
    <cellStyle name="Total 2 3 2 2 4 4 2 4" xfId="31198"/>
    <cellStyle name="Total 2 3 2 2 4 4 2 5" xfId="31199"/>
    <cellStyle name="Total 2 3 2 2 4 4 2 6" xfId="31200"/>
    <cellStyle name="Total 2 3 2 2 4 4 2 7" xfId="31201"/>
    <cellStyle name="Total 2 3 2 2 4 4 3" xfId="31202"/>
    <cellStyle name="Total 2 3 2 2 4 4 4" xfId="31203"/>
    <cellStyle name="Total 2 3 2 2 4 4 5" xfId="31204"/>
    <cellStyle name="Total 2 3 2 2 4 4 6" xfId="31205"/>
    <cellStyle name="Total 2 3 2 2 4 5" xfId="1867"/>
    <cellStyle name="Total 2 3 2 2 4 5 2" xfId="7237"/>
    <cellStyle name="Total 2 3 2 2 4 5 2 2" xfId="31206"/>
    <cellStyle name="Total 2 3 2 2 4 5 2 3" xfId="31207"/>
    <cellStyle name="Total 2 3 2 2 4 5 2 4" xfId="31208"/>
    <cellStyle name="Total 2 3 2 2 4 5 2 5" xfId="31209"/>
    <cellStyle name="Total 2 3 2 2 4 5 2 6" xfId="31210"/>
    <cellStyle name="Total 2 3 2 2 4 5 2 7" xfId="31211"/>
    <cellStyle name="Total 2 3 2 2 4 5 3" xfId="31212"/>
    <cellStyle name="Total 2 3 2 2 4 5 4" xfId="31213"/>
    <cellStyle name="Total 2 3 2 2 4 5 5" xfId="31214"/>
    <cellStyle name="Total 2 3 2 2 4 5 6" xfId="31215"/>
    <cellStyle name="Total 2 3 2 2 4 6" xfId="7238"/>
    <cellStyle name="Total 2 3 2 2 4 6 2" xfId="31216"/>
    <cellStyle name="Total 2 3 2 2 4 6 3" xfId="31217"/>
    <cellStyle name="Total 2 3 2 2 4 6 4" xfId="31218"/>
    <cellStyle name="Total 2 3 2 2 4 6 5" xfId="31219"/>
    <cellStyle name="Total 2 3 2 2 4 6 6" xfId="31220"/>
    <cellStyle name="Total 2 3 2 2 4 6 7" xfId="31221"/>
    <cellStyle name="Total 2 3 2 2 4 7" xfId="7239"/>
    <cellStyle name="Total 2 3 2 2 4 7 2" xfId="31222"/>
    <cellStyle name="Total 2 3 2 2 4 7 3" xfId="31223"/>
    <cellStyle name="Total 2 3 2 2 4 7 4" xfId="31224"/>
    <cellStyle name="Total 2 3 2 2 4 7 5" xfId="31225"/>
    <cellStyle name="Total 2 3 2 2 4 7 6" xfId="31226"/>
    <cellStyle name="Total 2 3 2 2 4 7 7" xfId="31227"/>
    <cellStyle name="Total 2 3 2 2 4 8" xfId="31228"/>
    <cellStyle name="Total 2 3 2 2 4 9" xfId="31229"/>
    <cellStyle name="Total 2 3 2 2 5" xfId="674"/>
    <cellStyle name="Total 2 3 2 2 5 10" xfId="31230"/>
    <cellStyle name="Total 2 3 2 2 5 11" xfId="31231"/>
    <cellStyle name="Total 2 3 2 2 5 12" xfId="31232"/>
    <cellStyle name="Total 2 3 2 2 5 13" xfId="31233"/>
    <cellStyle name="Total 2 3 2 2 5 14" xfId="31234"/>
    <cellStyle name="Total 2 3 2 2 5 15" xfId="32982"/>
    <cellStyle name="Total 2 3 2 2 5 16" xfId="34658"/>
    <cellStyle name="Total 2 3 2 2 5 17" xfId="34885"/>
    <cellStyle name="Total 2 3 2 2 5 2" xfId="1311"/>
    <cellStyle name="Total 2 3 2 2 5 2 10" xfId="31235"/>
    <cellStyle name="Total 2 3 2 2 5 2 2" xfId="3560"/>
    <cellStyle name="Total 2 3 2 2 5 2 2 2" xfId="7240"/>
    <cellStyle name="Total 2 3 2 2 5 2 2 2 2" xfId="31236"/>
    <cellStyle name="Total 2 3 2 2 5 2 2 2 3" xfId="31237"/>
    <cellStyle name="Total 2 3 2 2 5 2 2 2 4" xfId="31238"/>
    <cellStyle name="Total 2 3 2 2 5 2 2 2 5" xfId="31239"/>
    <cellStyle name="Total 2 3 2 2 5 2 2 2 6" xfId="31240"/>
    <cellStyle name="Total 2 3 2 2 5 2 2 2 7" xfId="31241"/>
    <cellStyle name="Total 2 3 2 2 5 2 2 3" xfId="31242"/>
    <cellStyle name="Total 2 3 2 2 5 2 2 4" xfId="31243"/>
    <cellStyle name="Total 2 3 2 2 5 2 2 5" xfId="31244"/>
    <cellStyle name="Total 2 3 2 2 5 2 2 6" xfId="31245"/>
    <cellStyle name="Total 2 3 2 2 5 2 3" xfId="2458"/>
    <cellStyle name="Total 2 3 2 2 5 2 3 2" xfId="7241"/>
    <cellStyle name="Total 2 3 2 2 5 2 3 2 2" xfId="31246"/>
    <cellStyle name="Total 2 3 2 2 5 2 3 2 3" xfId="31247"/>
    <cellStyle name="Total 2 3 2 2 5 2 3 2 4" xfId="31248"/>
    <cellStyle name="Total 2 3 2 2 5 2 3 2 5" xfId="31249"/>
    <cellStyle name="Total 2 3 2 2 5 2 3 2 6" xfId="31250"/>
    <cellStyle name="Total 2 3 2 2 5 2 3 2 7" xfId="31251"/>
    <cellStyle name="Total 2 3 2 2 5 2 3 3" xfId="31252"/>
    <cellStyle name="Total 2 3 2 2 5 2 3 4" xfId="31253"/>
    <cellStyle name="Total 2 3 2 2 5 2 3 5" xfId="31254"/>
    <cellStyle name="Total 2 3 2 2 5 2 3 6" xfId="31255"/>
    <cellStyle name="Total 2 3 2 2 5 2 4" xfId="7242"/>
    <cellStyle name="Total 2 3 2 2 5 2 4 2" xfId="31256"/>
    <cellStyle name="Total 2 3 2 2 5 2 4 3" xfId="31257"/>
    <cellStyle name="Total 2 3 2 2 5 2 4 4" xfId="31258"/>
    <cellStyle name="Total 2 3 2 2 5 2 4 5" xfId="31259"/>
    <cellStyle name="Total 2 3 2 2 5 2 4 6" xfId="31260"/>
    <cellStyle name="Total 2 3 2 2 5 2 4 7" xfId="31261"/>
    <cellStyle name="Total 2 3 2 2 5 2 5" xfId="7243"/>
    <cellStyle name="Total 2 3 2 2 5 2 5 2" xfId="31262"/>
    <cellStyle name="Total 2 3 2 2 5 2 5 3" xfId="31263"/>
    <cellStyle name="Total 2 3 2 2 5 2 5 4" xfId="31264"/>
    <cellStyle name="Total 2 3 2 2 5 2 5 5" xfId="31265"/>
    <cellStyle name="Total 2 3 2 2 5 2 5 6" xfId="31266"/>
    <cellStyle name="Total 2 3 2 2 5 2 5 7" xfId="31267"/>
    <cellStyle name="Total 2 3 2 2 5 2 6" xfId="31268"/>
    <cellStyle name="Total 2 3 2 2 5 2 7" xfId="31269"/>
    <cellStyle name="Total 2 3 2 2 5 2 8" xfId="31270"/>
    <cellStyle name="Total 2 3 2 2 5 2 9" xfId="31271"/>
    <cellStyle name="Total 2 3 2 2 5 3" xfId="3648"/>
    <cellStyle name="Total 2 3 2 2 5 3 2" xfId="7244"/>
    <cellStyle name="Total 2 3 2 2 5 3 2 2" xfId="31272"/>
    <cellStyle name="Total 2 3 2 2 5 3 2 3" xfId="31273"/>
    <cellStyle name="Total 2 3 2 2 5 3 2 4" xfId="31274"/>
    <cellStyle name="Total 2 3 2 2 5 3 2 5" xfId="31275"/>
    <cellStyle name="Total 2 3 2 2 5 3 2 6" xfId="31276"/>
    <cellStyle name="Total 2 3 2 2 5 3 2 7" xfId="31277"/>
    <cellStyle name="Total 2 3 2 2 5 3 3" xfId="31278"/>
    <cellStyle name="Total 2 3 2 2 5 3 4" xfId="31279"/>
    <cellStyle name="Total 2 3 2 2 5 3 5" xfId="31280"/>
    <cellStyle name="Total 2 3 2 2 5 3 6" xfId="31281"/>
    <cellStyle name="Total 2 3 2 2 5 3 7" xfId="31282"/>
    <cellStyle name="Total 2 3 2 2 5 4" xfId="3012"/>
    <cellStyle name="Total 2 3 2 2 5 4 2" xfId="7245"/>
    <cellStyle name="Total 2 3 2 2 5 4 2 2" xfId="31283"/>
    <cellStyle name="Total 2 3 2 2 5 4 2 3" xfId="31284"/>
    <cellStyle name="Total 2 3 2 2 5 4 2 4" xfId="31285"/>
    <cellStyle name="Total 2 3 2 2 5 4 2 5" xfId="31286"/>
    <cellStyle name="Total 2 3 2 2 5 4 2 6" xfId="31287"/>
    <cellStyle name="Total 2 3 2 2 5 4 2 7" xfId="31288"/>
    <cellStyle name="Total 2 3 2 2 5 4 3" xfId="31289"/>
    <cellStyle name="Total 2 3 2 2 5 4 4" xfId="31290"/>
    <cellStyle name="Total 2 3 2 2 5 4 5" xfId="31291"/>
    <cellStyle name="Total 2 3 2 2 5 4 6" xfId="31292"/>
    <cellStyle name="Total 2 3 2 2 5 5" xfId="1868"/>
    <cellStyle name="Total 2 3 2 2 5 5 2" xfId="7246"/>
    <cellStyle name="Total 2 3 2 2 5 5 2 2" xfId="31293"/>
    <cellStyle name="Total 2 3 2 2 5 5 2 3" xfId="31294"/>
    <cellStyle name="Total 2 3 2 2 5 5 2 4" xfId="31295"/>
    <cellStyle name="Total 2 3 2 2 5 5 2 5" xfId="31296"/>
    <cellStyle name="Total 2 3 2 2 5 5 2 6" xfId="31297"/>
    <cellStyle name="Total 2 3 2 2 5 5 2 7" xfId="31298"/>
    <cellStyle name="Total 2 3 2 2 5 5 3" xfId="31299"/>
    <cellStyle name="Total 2 3 2 2 5 5 4" xfId="31300"/>
    <cellStyle name="Total 2 3 2 2 5 5 5" xfId="31301"/>
    <cellStyle name="Total 2 3 2 2 5 5 6" xfId="31302"/>
    <cellStyle name="Total 2 3 2 2 5 6" xfId="7247"/>
    <cellStyle name="Total 2 3 2 2 5 6 2" xfId="31303"/>
    <cellStyle name="Total 2 3 2 2 5 6 3" xfId="31304"/>
    <cellStyle name="Total 2 3 2 2 5 6 4" xfId="31305"/>
    <cellStyle name="Total 2 3 2 2 5 6 5" xfId="31306"/>
    <cellStyle name="Total 2 3 2 2 5 6 6" xfId="31307"/>
    <cellStyle name="Total 2 3 2 2 5 6 7" xfId="31308"/>
    <cellStyle name="Total 2 3 2 2 5 7" xfId="7248"/>
    <cellStyle name="Total 2 3 2 2 5 7 2" xfId="31309"/>
    <cellStyle name="Total 2 3 2 2 5 7 3" xfId="31310"/>
    <cellStyle name="Total 2 3 2 2 5 7 4" xfId="31311"/>
    <cellStyle name="Total 2 3 2 2 5 7 5" xfId="31312"/>
    <cellStyle name="Total 2 3 2 2 5 7 6" xfId="31313"/>
    <cellStyle name="Total 2 3 2 2 5 7 7" xfId="31314"/>
    <cellStyle name="Total 2 3 2 2 5 8" xfId="31315"/>
    <cellStyle name="Total 2 3 2 2 5 9" xfId="31316"/>
    <cellStyle name="Total 2 3 2 2 6" xfId="1312"/>
    <cellStyle name="Total 2 3 2 2 6 10" xfId="31317"/>
    <cellStyle name="Total 2 3 2 2 6 2" xfId="3249"/>
    <cellStyle name="Total 2 3 2 2 6 2 2" xfId="7249"/>
    <cellStyle name="Total 2 3 2 2 6 2 2 2" xfId="31318"/>
    <cellStyle name="Total 2 3 2 2 6 2 2 3" xfId="31319"/>
    <cellStyle name="Total 2 3 2 2 6 2 2 4" xfId="31320"/>
    <cellStyle name="Total 2 3 2 2 6 2 2 5" xfId="31321"/>
    <cellStyle name="Total 2 3 2 2 6 2 2 6" xfId="31322"/>
    <cellStyle name="Total 2 3 2 2 6 2 2 7" xfId="31323"/>
    <cellStyle name="Total 2 3 2 2 6 2 3" xfId="31324"/>
    <cellStyle name="Total 2 3 2 2 6 2 4" xfId="31325"/>
    <cellStyle name="Total 2 3 2 2 6 2 5" xfId="31326"/>
    <cellStyle name="Total 2 3 2 2 6 2 6" xfId="31327"/>
    <cellStyle name="Total 2 3 2 2 6 3" xfId="2459"/>
    <cellStyle name="Total 2 3 2 2 6 3 2" xfId="7250"/>
    <cellStyle name="Total 2 3 2 2 6 3 2 2" xfId="31328"/>
    <cellStyle name="Total 2 3 2 2 6 3 2 3" xfId="31329"/>
    <cellStyle name="Total 2 3 2 2 6 3 2 4" xfId="31330"/>
    <cellStyle name="Total 2 3 2 2 6 3 2 5" xfId="31331"/>
    <cellStyle name="Total 2 3 2 2 6 3 2 6" xfId="31332"/>
    <cellStyle name="Total 2 3 2 2 6 3 2 7" xfId="31333"/>
    <cellStyle name="Total 2 3 2 2 6 3 3" xfId="31334"/>
    <cellStyle name="Total 2 3 2 2 6 3 4" xfId="31335"/>
    <cellStyle name="Total 2 3 2 2 6 3 5" xfId="31336"/>
    <cellStyle name="Total 2 3 2 2 6 3 6" xfId="31337"/>
    <cellStyle name="Total 2 3 2 2 6 4" xfId="7251"/>
    <cellStyle name="Total 2 3 2 2 6 4 2" xfId="31338"/>
    <cellStyle name="Total 2 3 2 2 6 4 3" xfId="31339"/>
    <cellStyle name="Total 2 3 2 2 6 4 4" xfId="31340"/>
    <cellStyle name="Total 2 3 2 2 6 4 5" xfId="31341"/>
    <cellStyle name="Total 2 3 2 2 6 4 6" xfId="31342"/>
    <cellStyle name="Total 2 3 2 2 6 4 7" xfId="31343"/>
    <cellStyle name="Total 2 3 2 2 6 5" xfId="7252"/>
    <cellStyle name="Total 2 3 2 2 6 5 2" xfId="31344"/>
    <cellStyle name="Total 2 3 2 2 6 5 3" xfId="31345"/>
    <cellStyle name="Total 2 3 2 2 6 5 4" xfId="31346"/>
    <cellStyle name="Total 2 3 2 2 6 5 5" xfId="31347"/>
    <cellStyle name="Total 2 3 2 2 6 5 6" xfId="31348"/>
    <cellStyle name="Total 2 3 2 2 6 5 7" xfId="31349"/>
    <cellStyle name="Total 2 3 2 2 6 6" xfId="31350"/>
    <cellStyle name="Total 2 3 2 2 6 7" xfId="31351"/>
    <cellStyle name="Total 2 3 2 2 6 8" xfId="31352"/>
    <cellStyle name="Total 2 3 2 2 6 9" xfId="31353"/>
    <cellStyle name="Total 2 3 2 2 7" xfId="2702"/>
    <cellStyle name="Total 2 3 2 2 7 2" xfId="31354"/>
    <cellStyle name="Total 2 3 2 2 7 3" xfId="31355"/>
    <cellStyle name="Total 2 3 2 2 7 4" xfId="31356"/>
    <cellStyle name="Total 2 3 2 2 7 5" xfId="31357"/>
    <cellStyle name="Total 2 3 2 2 7 6" xfId="31358"/>
    <cellStyle name="Total 2 3 2 2 7 7" xfId="31359"/>
    <cellStyle name="Total 2 3 2 2 7 8" xfId="31360"/>
    <cellStyle name="Total 2 3 2 2 7 9" xfId="31361"/>
    <cellStyle name="Total 2 3 2 2 8" xfId="1557"/>
    <cellStyle name="Total 2 3 2 2 8 2" xfId="31362"/>
    <cellStyle name="Total 2 3 2 2 8 3" xfId="31363"/>
    <cellStyle name="Total 2 3 2 2 8 4" xfId="31364"/>
    <cellStyle name="Total 2 3 2 2 8 5" xfId="31365"/>
    <cellStyle name="Total 2 3 2 2 8 6" xfId="31366"/>
    <cellStyle name="Total 2 3 2 2 8 7" xfId="31367"/>
    <cellStyle name="Total 2 3 2 2 8 8" xfId="31368"/>
    <cellStyle name="Total 2 3 2 2 9" xfId="7253"/>
    <cellStyle name="Total 2 3 2 2 9 2" xfId="31369"/>
    <cellStyle name="Total 2 3 2 2 9 3" xfId="31370"/>
    <cellStyle name="Total 2 3 2 2 9 4" xfId="31371"/>
    <cellStyle name="Total 2 3 2 2 9 5" xfId="31372"/>
    <cellStyle name="Total 2 3 2 2 9 6" xfId="31373"/>
    <cellStyle name="Total 2 3 2 2 9 7" xfId="31374"/>
    <cellStyle name="Total 2 3 2 3" xfId="1313"/>
    <cellStyle name="Total 2 3 2 3 10" xfId="31375"/>
    <cellStyle name="Total 2 3 2 3 2" xfId="3136"/>
    <cellStyle name="Total 2 3 2 3 2 2" xfId="7254"/>
    <cellStyle name="Total 2 3 2 3 2 2 2" xfId="31376"/>
    <cellStyle name="Total 2 3 2 3 2 2 3" xfId="31377"/>
    <cellStyle name="Total 2 3 2 3 2 2 4" xfId="31378"/>
    <cellStyle name="Total 2 3 2 3 2 2 5" xfId="31379"/>
    <cellStyle name="Total 2 3 2 3 2 2 6" xfId="31380"/>
    <cellStyle name="Total 2 3 2 3 2 2 7" xfId="31381"/>
    <cellStyle name="Total 2 3 2 3 2 3" xfId="31382"/>
    <cellStyle name="Total 2 3 2 3 2 4" xfId="31383"/>
    <cellStyle name="Total 2 3 2 3 2 5" xfId="31384"/>
    <cellStyle name="Total 2 3 2 3 2 6" xfId="31385"/>
    <cellStyle name="Total 2 3 2 3 3" xfId="2460"/>
    <cellStyle name="Total 2 3 2 3 3 2" xfId="7255"/>
    <cellStyle name="Total 2 3 2 3 3 2 2" xfId="31386"/>
    <cellStyle name="Total 2 3 2 3 3 2 3" xfId="31387"/>
    <cellStyle name="Total 2 3 2 3 3 2 4" xfId="31388"/>
    <cellStyle name="Total 2 3 2 3 3 2 5" xfId="31389"/>
    <cellStyle name="Total 2 3 2 3 3 2 6" xfId="31390"/>
    <cellStyle name="Total 2 3 2 3 3 2 7" xfId="31391"/>
    <cellStyle name="Total 2 3 2 3 3 3" xfId="31392"/>
    <cellStyle name="Total 2 3 2 3 3 4" xfId="31393"/>
    <cellStyle name="Total 2 3 2 3 3 5" xfId="31394"/>
    <cellStyle name="Total 2 3 2 3 3 6" xfId="31395"/>
    <cellStyle name="Total 2 3 2 3 4" xfId="7256"/>
    <cellStyle name="Total 2 3 2 3 4 2" xfId="31396"/>
    <cellStyle name="Total 2 3 2 3 4 3" xfId="31397"/>
    <cellStyle name="Total 2 3 2 3 4 4" xfId="31398"/>
    <cellStyle name="Total 2 3 2 3 4 5" xfId="31399"/>
    <cellStyle name="Total 2 3 2 3 4 6" xfId="31400"/>
    <cellStyle name="Total 2 3 2 3 4 7" xfId="31401"/>
    <cellStyle name="Total 2 3 2 3 5" xfId="7257"/>
    <cellStyle name="Total 2 3 2 3 5 2" xfId="31402"/>
    <cellStyle name="Total 2 3 2 3 5 3" xfId="31403"/>
    <cellStyle name="Total 2 3 2 3 5 4" xfId="31404"/>
    <cellStyle name="Total 2 3 2 3 5 5" xfId="31405"/>
    <cellStyle name="Total 2 3 2 3 5 6" xfId="31406"/>
    <cellStyle name="Total 2 3 2 3 5 7" xfId="31407"/>
    <cellStyle name="Total 2 3 2 3 6" xfId="31408"/>
    <cellStyle name="Total 2 3 2 3 7" xfId="31409"/>
    <cellStyle name="Total 2 3 2 3 8" xfId="31410"/>
    <cellStyle name="Total 2 3 2 3 9" xfId="31411"/>
    <cellStyle name="Total 2 3 2 4" xfId="2589"/>
    <cellStyle name="Total 2 3 2 4 2" xfId="31412"/>
    <cellStyle name="Total 2 3 2 4 3" xfId="31413"/>
    <cellStyle name="Total 2 3 2 4 4" xfId="31414"/>
    <cellStyle name="Total 2 3 2 4 5" xfId="31415"/>
    <cellStyle name="Total 2 3 2 4 6" xfId="31416"/>
    <cellStyle name="Total 2 3 2 4 7" xfId="31417"/>
    <cellStyle name="Total 2 3 2 4 8" xfId="31418"/>
    <cellStyle name="Total 2 3 2 4 9" xfId="31419"/>
    <cellStyle name="Total 2 3 2 5" xfId="1444"/>
    <cellStyle name="Total 2 3 2 5 2" xfId="31420"/>
    <cellStyle name="Total 2 3 2 5 3" xfId="31421"/>
    <cellStyle name="Total 2 3 2 5 4" xfId="31422"/>
    <cellStyle name="Total 2 3 2 5 5" xfId="31423"/>
    <cellStyle name="Total 2 3 2 5 6" xfId="31424"/>
    <cellStyle name="Total 2 3 2 5 7" xfId="31425"/>
    <cellStyle name="Total 2 3 2 5 8" xfId="31426"/>
    <cellStyle name="Total 2 3 2 6" xfId="7258"/>
    <cellStyle name="Total 2 3 2 6 2" xfId="31427"/>
    <cellStyle name="Total 2 3 2 6 3" xfId="31428"/>
    <cellStyle name="Total 2 3 2 6 4" xfId="31429"/>
    <cellStyle name="Total 2 3 2 6 5" xfId="31430"/>
    <cellStyle name="Total 2 3 2 6 6" xfId="31431"/>
    <cellStyle name="Total 2 3 2 6 7" xfId="31432"/>
    <cellStyle name="Total 2 3 2 7" xfId="31433"/>
    <cellStyle name="Total 2 3 2 8" xfId="31434"/>
    <cellStyle name="Total 2 3 2 9" xfId="31435"/>
    <cellStyle name="Total 2 3 3" xfId="675"/>
    <cellStyle name="Total 2 3 3 10" xfId="31436"/>
    <cellStyle name="Total 2 3 3 11" xfId="31437"/>
    <cellStyle name="Total 2 3 3 12" xfId="31438"/>
    <cellStyle name="Total 2 3 3 13" xfId="31439"/>
    <cellStyle name="Total 2 3 3 14" xfId="31440"/>
    <cellStyle name="Total 2 3 3 15" xfId="32671"/>
    <cellStyle name="Total 2 3 3 16" xfId="34549"/>
    <cellStyle name="Total 2 3 3 17" xfId="34886"/>
    <cellStyle name="Total 2 3 3 2" xfId="676"/>
    <cellStyle name="Total 2 3 3 2 10" xfId="31441"/>
    <cellStyle name="Total 2 3 3 2 11" xfId="31442"/>
    <cellStyle name="Total 2 3 3 2 12" xfId="31443"/>
    <cellStyle name="Total 2 3 3 2 13" xfId="31444"/>
    <cellStyle name="Total 2 3 3 2 14" xfId="31445"/>
    <cellStyle name="Total 2 3 3 2 15" xfId="32875"/>
    <cellStyle name="Total 2 3 3 2 16" xfId="34580"/>
    <cellStyle name="Total 2 3 3 2 17" xfId="34887"/>
    <cellStyle name="Total 2 3 3 2 2" xfId="1314"/>
    <cellStyle name="Total 2 3 3 2 2 10" xfId="31446"/>
    <cellStyle name="Total 2 3 3 2 2 11" xfId="33471"/>
    <cellStyle name="Total 2 3 3 2 2 12" xfId="34721"/>
    <cellStyle name="Total 2 3 3 2 2 2" xfId="3561"/>
    <cellStyle name="Total 2 3 3 2 2 2 2" xfId="7259"/>
    <cellStyle name="Total 2 3 3 2 2 2 2 2" xfId="31447"/>
    <cellStyle name="Total 2 3 3 2 2 2 2 3" xfId="31448"/>
    <cellStyle name="Total 2 3 3 2 2 2 2 4" xfId="31449"/>
    <cellStyle name="Total 2 3 3 2 2 2 2 5" xfId="31450"/>
    <cellStyle name="Total 2 3 3 2 2 2 2 6" xfId="31451"/>
    <cellStyle name="Total 2 3 3 2 2 2 2 7" xfId="31452"/>
    <cellStyle name="Total 2 3 3 2 2 2 3" xfId="31453"/>
    <cellStyle name="Total 2 3 3 2 2 2 4" xfId="31454"/>
    <cellStyle name="Total 2 3 3 2 2 2 5" xfId="31455"/>
    <cellStyle name="Total 2 3 3 2 2 2 6" xfId="31456"/>
    <cellStyle name="Total 2 3 3 2 2 3" xfId="2461"/>
    <cellStyle name="Total 2 3 3 2 2 3 2" xfId="7260"/>
    <cellStyle name="Total 2 3 3 2 2 3 2 2" xfId="31457"/>
    <cellStyle name="Total 2 3 3 2 2 3 2 3" xfId="31458"/>
    <cellStyle name="Total 2 3 3 2 2 3 2 4" xfId="31459"/>
    <cellStyle name="Total 2 3 3 2 2 3 2 5" xfId="31460"/>
    <cellStyle name="Total 2 3 3 2 2 3 2 6" xfId="31461"/>
    <cellStyle name="Total 2 3 3 2 2 3 2 7" xfId="31462"/>
    <cellStyle name="Total 2 3 3 2 2 3 3" xfId="31463"/>
    <cellStyle name="Total 2 3 3 2 2 3 4" xfId="31464"/>
    <cellStyle name="Total 2 3 3 2 2 3 5" xfId="31465"/>
    <cellStyle name="Total 2 3 3 2 2 3 6" xfId="31466"/>
    <cellStyle name="Total 2 3 3 2 2 4" xfId="7261"/>
    <cellStyle name="Total 2 3 3 2 2 4 2" xfId="31467"/>
    <cellStyle name="Total 2 3 3 2 2 4 3" xfId="31468"/>
    <cellStyle name="Total 2 3 3 2 2 4 4" xfId="31469"/>
    <cellStyle name="Total 2 3 3 2 2 4 5" xfId="31470"/>
    <cellStyle name="Total 2 3 3 2 2 4 6" xfId="31471"/>
    <cellStyle name="Total 2 3 3 2 2 4 7" xfId="31472"/>
    <cellStyle name="Total 2 3 3 2 2 5" xfId="7262"/>
    <cellStyle name="Total 2 3 3 2 2 5 2" xfId="31473"/>
    <cellStyle name="Total 2 3 3 2 2 5 3" xfId="31474"/>
    <cellStyle name="Total 2 3 3 2 2 5 4" xfId="31475"/>
    <cellStyle name="Total 2 3 3 2 2 5 5" xfId="31476"/>
    <cellStyle name="Total 2 3 3 2 2 5 6" xfId="31477"/>
    <cellStyle name="Total 2 3 3 2 2 5 7" xfId="31478"/>
    <cellStyle name="Total 2 3 3 2 2 6" xfId="31479"/>
    <cellStyle name="Total 2 3 3 2 2 7" xfId="31480"/>
    <cellStyle name="Total 2 3 3 2 2 8" xfId="31481"/>
    <cellStyle name="Total 2 3 3 2 2 9" xfId="31482"/>
    <cellStyle name="Total 2 3 3 2 3" xfId="3649"/>
    <cellStyle name="Total 2 3 3 2 3 2" xfId="7263"/>
    <cellStyle name="Total 2 3 3 2 3 2 2" xfId="31483"/>
    <cellStyle name="Total 2 3 3 2 3 2 3" xfId="31484"/>
    <cellStyle name="Total 2 3 3 2 3 2 4" xfId="31485"/>
    <cellStyle name="Total 2 3 3 2 3 2 5" xfId="31486"/>
    <cellStyle name="Total 2 3 3 2 3 2 6" xfId="31487"/>
    <cellStyle name="Total 2 3 3 2 3 2 7" xfId="31488"/>
    <cellStyle name="Total 2 3 3 2 3 3" xfId="31489"/>
    <cellStyle name="Total 2 3 3 2 3 4" xfId="31490"/>
    <cellStyle name="Total 2 3 3 2 3 5" xfId="31491"/>
    <cellStyle name="Total 2 3 3 2 3 6" xfId="31492"/>
    <cellStyle name="Total 2 3 3 2 3 7" xfId="31493"/>
    <cellStyle name="Total 2 3 3 2 4" xfId="3013"/>
    <cellStyle name="Total 2 3 3 2 4 2" xfId="7264"/>
    <cellStyle name="Total 2 3 3 2 4 2 2" xfId="31494"/>
    <cellStyle name="Total 2 3 3 2 4 2 3" xfId="31495"/>
    <cellStyle name="Total 2 3 3 2 4 2 4" xfId="31496"/>
    <cellStyle name="Total 2 3 3 2 4 2 5" xfId="31497"/>
    <cellStyle name="Total 2 3 3 2 4 2 6" xfId="31498"/>
    <cellStyle name="Total 2 3 3 2 4 2 7" xfId="31499"/>
    <cellStyle name="Total 2 3 3 2 4 3" xfId="31500"/>
    <cellStyle name="Total 2 3 3 2 4 4" xfId="31501"/>
    <cellStyle name="Total 2 3 3 2 4 5" xfId="31502"/>
    <cellStyle name="Total 2 3 3 2 4 6" xfId="31503"/>
    <cellStyle name="Total 2 3 3 2 5" xfId="1869"/>
    <cellStyle name="Total 2 3 3 2 5 2" xfId="7265"/>
    <cellStyle name="Total 2 3 3 2 5 2 2" xfId="31504"/>
    <cellStyle name="Total 2 3 3 2 5 2 3" xfId="31505"/>
    <cellStyle name="Total 2 3 3 2 5 2 4" xfId="31506"/>
    <cellStyle name="Total 2 3 3 2 5 2 5" xfId="31507"/>
    <cellStyle name="Total 2 3 3 2 5 2 6" xfId="31508"/>
    <cellStyle name="Total 2 3 3 2 5 2 7" xfId="31509"/>
    <cellStyle name="Total 2 3 3 2 5 3" xfId="31510"/>
    <cellStyle name="Total 2 3 3 2 5 4" xfId="31511"/>
    <cellStyle name="Total 2 3 3 2 5 5" xfId="31512"/>
    <cellStyle name="Total 2 3 3 2 5 6" xfId="31513"/>
    <cellStyle name="Total 2 3 3 2 6" xfId="7266"/>
    <cellStyle name="Total 2 3 3 2 6 2" xfId="31514"/>
    <cellStyle name="Total 2 3 3 2 6 3" xfId="31515"/>
    <cellStyle name="Total 2 3 3 2 6 4" xfId="31516"/>
    <cellStyle name="Total 2 3 3 2 6 5" xfId="31517"/>
    <cellStyle name="Total 2 3 3 2 6 6" xfId="31518"/>
    <cellStyle name="Total 2 3 3 2 6 7" xfId="31519"/>
    <cellStyle name="Total 2 3 3 2 7" xfId="7267"/>
    <cellStyle name="Total 2 3 3 2 7 2" xfId="31520"/>
    <cellStyle name="Total 2 3 3 2 7 3" xfId="31521"/>
    <cellStyle name="Total 2 3 3 2 7 4" xfId="31522"/>
    <cellStyle name="Total 2 3 3 2 7 5" xfId="31523"/>
    <cellStyle name="Total 2 3 3 2 7 6" xfId="31524"/>
    <cellStyle name="Total 2 3 3 2 7 7" xfId="31525"/>
    <cellStyle name="Total 2 3 3 2 8" xfId="31526"/>
    <cellStyle name="Total 2 3 3 2 9" xfId="31527"/>
    <cellStyle name="Total 2 3 3 3" xfId="677"/>
    <cellStyle name="Total 2 3 3 3 10" xfId="31528"/>
    <cellStyle name="Total 2 3 3 3 11" xfId="31529"/>
    <cellStyle name="Total 2 3 3 3 12" xfId="31530"/>
    <cellStyle name="Total 2 3 3 3 13" xfId="31531"/>
    <cellStyle name="Total 2 3 3 3 14" xfId="31532"/>
    <cellStyle name="Total 2 3 3 3 15" xfId="32944"/>
    <cellStyle name="Total 2 3 3 3 16" xfId="34620"/>
    <cellStyle name="Total 2 3 3 3 17" xfId="34888"/>
    <cellStyle name="Total 2 3 3 3 2" xfId="1315"/>
    <cellStyle name="Total 2 3 3 3 2 10" xfId="31533"/>
    <cellStyle name="Total 2 3 3 3 2 11" xfId="33472"/>
    <cellStyle name="Total 2 3 3 3 2 12" xfId="34722"/>
    <cellStyle name="Total 2 3 3 3 2 2" xfId="3562"/>
    <cellStyle name="Total 2 3 3 3 2 2 2" xfId="7268"/>
    <cellStyle name="Total 2 3 3 3 2 2 2 2" xfId="31534"/>
    <cellStyle name="Total 2 3 3 3 2 2 2 3" xfId="31535"/>
    <cellStyle name="Total 2 3 3 3 2 2 2 4" xfId="31536"/>
    <cellStyle name="Total 2 3 3 3 2 2 2 5" xfId="31537"/>
    <cellStyle name="Total 2 3 3 3 2 2 2 6" xfId="31538"/>
    <cellStyle name="Total 2 3 3 3 2 2 2 7" xfId="31539"/>
    <cellStyle name="Total 2 3 3 3 2 2 3" xfId="31540"/>
    <cellStyle name="Total 2 3 3 3 2 2 4" xfId="31541"/>
    <cellStyle name="Total 2 3 3 3 2 2 5" xfId="31542"/>
    <cellStyle name="Total 2 3 3 3 2 2 6" xfId="31543"/>
    <cellStyle name="Total 2 3 3 3 2 3" xfId="2462"/>
    <cellStyle name="Total 2 3 3 3 2 3 2" xfId="7269"/>
    <cellStyle name="Total 2 3 3 3 2 3 2 2" xfId="31544"/>
    <cellStyle name="Total 2 3 3 3 2 3 2 3" xfId="31545"/>
    <cellStyle name="Total 2 3 3 3 2 3 2 4" xfId="31546"/>
    <cellStyle name="Total 2 3 3 3 2 3 2 5" xfId="31547"/>
    <cellStyle name="Total 2 3 3 3 2 3 2 6" xfId="31548"/>
    <cellStyle name="Total 2 3 3 3 2 3 2 7" xfId="31549"/>
    <cellStyle name="Total 2 3 3 3 2 3 3" xfId="31550"/>
    <cellStyle name="Total 2 3 3 3 2 3 4" xfId="31551"/>
    <cellStyle name="Total 2 3 3 3 2 3 5" xfId="31552"/>
    <cellStyle name="Total 2 3 3 3 2 3 6" xfId="31553"/>
    <cellStyle name="Total 2 3 3 3 2 4" xfId="7270"/>
    <cellStyle name="Total 2 3 3 3 2 4 2" xfId="31554"/>
    <cellStyle name="Total 2 3 3 3 2 4 3" xfId="31555"/>
    <cellStyle name="Total 2 3 3 3 2 4 4" xfId="31556"/>
    <cellStyle name="Total 2 3 3 3 2 4 5" xfId="31557"/>
    <cellStyle name="Total 2 3 3 3 2 4 6" xfId="31558"/>
    <cellStyle name="Total 2 3 3 3 2 4 7" xfId="31559"/>
    <cellStyle name="Total 2 3 3 3 2 5" xfId="7271"/>
    <cellStyle name="Total 2 3 3 3 2 5 2" xfId="31560"/>
    <cellStyle name="Total 2 3 3 3 2 5 3" xfId="31561"/>
    <cellStyle name="Total 2 3 3 3 2 5 4" xfId="31562"/>
    <cellStyle name="Total 2 3 3 3 2 5 5" xfId="31563"/>
    <cellStyle name="Total 2 3 3 3 2 5 6" xfId="31564"/>
    <cellStyle name="Total 2 3 3 3 2 5 7" xfId="31565"/>
    <cellStyle name="Total 2 3 3 3 2 6" xfId="31566"/>
    <cellStyle name="Total 2 3 3 3 2 7" xfId="31567"/>
    <cellStyle name="Total 2 3 3 3 2 8" xfId="31568"/>
    <cellStyle name="Total 2 3 3 3 2 9" xfId="31569"/>
    <cellStyle name="Total 2 3 3 3 3" xfId="3650"/>
    <cellStyle name="Total 2 3 3 3 3 2" xfId="7272"/>
    <cellStyle name="Total 2 3 3 3 3 2 2" xfId="31570"/>
    <cellStyle name="Total 2 3 3 3 3 2 3" xfId="31571"/>
    <cellStyle name="Total 2 3 3 3 3 2 4" xfId="31572"/>
    <cellStyle name="Total 2 3 3 3 3 2 5" xfId="31573"/>
    <cellStyle name="Total 2 3 3 3 3 2 6" xfId="31574"/>
    <cellStyle name="Total 2 3 3 3 3 2 7" xfId="31575"/>
    <cellStyle name="Total 2 3 3 3 3 3" xfId="31576"/>
    <cellStyle name="Total 2 3 3 3 3 4" xfId="31577"/>
    <cellStyle name="Total 2 3 3 3 3 5" xfId="31578"/>
    <cellStyle name="Total 2 3 3 3 3 6" xfId="31579"/>
    <cellStyle name="Total 2 3 3 3 3 7" xfId="31580"/>
    <cellStyle name="Total 2 3 3 3 4" xfId="3014"/>
    <cellStyle name="Total 2 3 3 3 4 2" xfId="7273"/>
    <cellStyle name="Total 2 3 3 3 4 2 2" xfId="31581"/>
    <cellStyle name="Total 2 3 3 3 4 2 3" xfId="31582"/>
    <cellStyle name="Total 2 3 3 3 4 2 4" xfId="31583"/>
    <cellStyle name="Total 2 3 3 3 4 2 5" xfId="31584"/>
    <cellStyle name="Total 2 3 3 3 4 2 6" xfId="31585"/>
    <cellStyle name="Total 2 3 3 3 4 2 7" xfId="31586"/>
    <cellStyle name="Total 2 3 3 3 4 3" xfId="31587"/>
    <cellStyle name="Total 2 3 3 3 4 4" xfId="31588"/>
    <cellStyle name="Total 2 3 3 3 4 5" xfId="31589"/>
    <cellStyle name="Total 2 3 3 3 4 6" xfId="31590"/>
    <cellStyle name="Total 2 3 3 3 5" xfId="1870"/>
    <cellStyle name="Total 2 3 3 3 5 2" xfId="7274"/>
    <cellStyle name="Total 2 3 3 3 5 2 2" xfId="31591"/>
    <cellStyle name="Total 2 3 3 3 5 2 3" xfId="31592"/>
    <cellStyle name="Total 2 3 3 3 5 2 4" xfId="31593"/>
    <cellStyle name="Total 2 3 3 3 5 2 5" xfId="31594"/>
    <cellStyle name="Total 2 3 3 3 5 2 6" xfId="31595"/>
    <cellStyle name="Total 2 3 3 3 5 2 7" xfId="31596"/>
    <cellStyle name="Total 2 3 3 3 5 3" xfId="31597"/>
    <cellStyle name="Total 2 3 3 3 5 4" xfId="31598"/>
    <cellStyle name="Total 2 3 3 3 5 5" xfId="31599"/>
    <cellStyle name="Total 2 3 3 3 5 6" xfId="31600"/>
    <cellStyle name="Total 2 3 3 3 6" xfId="7275"/>
    <cellStyle name="Total 2 3 3 3 6 2" xfId="31601"/>
    <cellStyle name="Total 2 3 3 3 6 3" xfId="31602"/>
    <cellStyle name="Total 2 3 3 3 6 4" xfId="31603"/>
    <cellStyle name="Total 2 3 3 3 6 5" xfId="31604"/>
    <cellStyle name="Total 2 3 3 3 6 6" xfId="31605"/>
    <cellStyle name="Total 2 3 3 3 6 7" xfId="31606"/>
    <cellStyle name="Total 2 3 3 3 7" xfId="7276"/>
    <cellStyle name="Total 2 3 3 3 7 2" xfId="31607"/>
    <cellStyle name="Total 2 3 3 3 7 3" xfId="31608"/>
    <cellStyle name="Total 2 3 3 3 7 4" xfId="31609"/>
    <cellStyle name="Total 2 3 3 3 7 5" xfId="31610"/>
    <cellStyle name="Total 2 3 3 3 7 6" xfId="31611"/>
    <cellStyle name="Total 2 3 3 3 7 7" xfId="31612"/>
    <cellStyle name="Total 2 3 3 3 8" xfId="31613"/>
    <cellStyle name="Total 2 3 3 3 9" xfId="31614"/>
    <cellStyle name="Total 2 3 3 4" xfId="678"/>
    <cellStyle name="Total 2 3 3 4 10" xfId="31615"/>
    <cellStyle name="Total 2 3 3 4 11" xfId="31616"/>
    <cellStyle name="Total 2 3 3 4 12" xfId="31617"/>
    <cellStyle name="Total 2 3 3 4 13" xfId="31618"/>
    <cellStyle name="Total 2 3 3 4 14" xfId="31619"/>
    <cellStyle name="Total 2 3 3 4 15" xfId="32964"/>
    <cellStyle name="Total 2 3 3 4 16" xfId="34640"/>
    <cellStyle name="Total 2 3 3 4 17" xfId="34889"/>
    <cellStyle name="Total 2 3 3 4 2" xfId="1316"/>
    <cellStyle name="Total 2 3 3 4 2 10" xfId="31620"/>
    <cellStyle name="Total 2 3 3 4 2 11" xfId="33473"/>
    <cellStyle name="Total 2 3 3 4 2 12" xfId="34723"/>
    <cellStyle name="Total 2 3 3 4 2 2" xfId="3563"/>
    <cellStyle name="Total 2 3 3 4 2 2 2" xfId="7277"/>
    <cellStyle name="Total 2 3 3 4 2 2 2 2" xfId="31621"/>
    <cellStyle name="Total 2 3 3 4 2 2 2 3" xfId="31622"/>
    <cellStyle name="Total 2 3 3 4 2 2 2 4" xfId="31623"/>
    <cellStyle name="Total 2 3 3 4 2 2 2 5" xfId="31624"/>
    <cellStyle name="Total 2 3 3 4 2 2 2 6" xfId="31625"/>
    <cellStyle name="Total 2 3 3 4 2 2 2 7" xfId="31626"/>
    <cellStyle name="Total 2 3 3 4 2 2 3" xfId="31627"/>
    <cellStyle name="Total 2 3 3 4 2 2 4" xfId="31628"/>
    <cellStyle name="Total 2 3 3 4 2 2 5" xfId="31629"/>
    <cellStyle name="Total 2 3 3 4 2 2 6" xfId="31630"/>
    <cellStyle name="Total 2 3 3 4 2 3" xfId="2463"/>
    <cellStyle name="Total 2 3 3 4 2 3 2" xfId="7278"/>
    <cellStyle name="Total 2 3 3 4 2 3 2 2" xfId="31631"/>
    <cellStyle name="Total 2 3 3 4 2 3 2 3" xfId="31632"/>
    <cellStyle name="Total 2 3 3 4 2 3 2 4" xfId="31633"/>
    <cellStyle name="Total 2 3 3 4 2 3 2 5" xfId="31634"/>
    <cellStyle name="Total 2 3 3 4 2 3 2 6" xfId="31635"/>
    <cellStyle name="Total 2 3 3 4 2 3 2 7" xfId="31636"/>
    <cellStyle name="Total 2 3 3 4 2 3 3" xfId="31637"/>
    <cellStyle name="Total 2 3 3 4 2 3 4" xfId="31638"/>
    <cellStyle name="Total 2 3 3 4 2 3 5" xfId="31639"/>
    <cellStyle name="Total 2 3 3 4 2 3 6" xfId="31640"/>
    <cellStyle name="Total 2 3 3 4 2 4" xfId="7279"/>
    <cellStyle name="Total 2 3 3 4 2 4 2" xfId="31641"/>
    <cellStyle name="Total 2 3 3 4 2 4 3" xfId="31642"/>
    <cellStyle name="Total 2 3 3 4 2 4 4" xfId="31643"/>
    <cellStyle name="Total 2 3 3 4 2 4 5" xfId="31644"/>
    <cellStyle name="Total 2 3 3 4 2 4 6" xfId="31645"/>
    <cellStyle name="Total 2 3 3 4 2 4 7" xfId="31646"/>
    <cellStyle name="Total 2 3 3 4 2 5" xfId="7280"/>
    <cellStyle name="Total 2 3 3 4 2 5 2" xfId="31647"/>
    <cellStyle name="Total 2 3 3 4 2 5 3" xfId="31648"/>
    <cellStyle name="Total 2 3 3 4 2 5 4" xfId="31649"/>
    <cellStyle name="Total 2 3 3 4 2 5 5" xfId="31650"/>
    <cellStyle name="Total 2 3 3 4 2 5 6" xfId="31651"/>
    <cellStyle name="Total 2 3 3 4 2 5 7" xfId="31652"/>
    <cellStyle name="Total 2 3 3 4 2 6" xfId="31653"/>
    <cellStyle name="Total 2 3 3 4 2 7" xfId="31654"/>
    <cellStyle name="Total 2 3 3 4 2 8" xfId="31655"/>
    <cellStyle name="Total 2 3 3 4 2 9" xfId="31656"/>
    <cellStyle name="Total 2 3 3 4 3" xfId="3651"/>
    <cellStyle name="Total 2 3 3 4 3 2" xfId="7281"/>
    <cellStyle name="Total 2 3 3 4 3 2 2" xfId="31657"/>
    <cellStyle name="Total 2 3 3 4 3 2 3" xfId="31658"/>
    <cellStyle name="Total 2 3 3 4 3 2 4" xfId="31659"/>
    <cellStyle name="Total 2 3 3 4 3 2 5" xfId="31660"/>
    <cellStyle name="Total 2 3 3 4 3 2 6" xfId="31661"/>
    <cellStyle name="Total 2 3 3 4 3 2 7" xfId="31662"/>
    <cellStyle name="Total 2 3 3 4 3 3" xfId="31663"/>
    <cellStyle name="Total 2 3 3 4 3 4" xfId="31664"/>
    <cellStyle name="Total 2 3 3 4 3 5" xfId="31665"/>
    <cellStyle name="Total 2 3 3 4 3 6" xfId="31666"/>
    <cellStyle name="Total 2 3 3 4 3 7" xfId="31667"/>
    <cellStyle name="Total 2 3 3 4 4" xfId="3015"/>
    <cellStyle name="Total 2 3 3 4 4 2" xfId="7282"/>
    <cellStyle name="Total 2 3 3 4 4 2 2" xfId="31668"/>
    <cellStyle name="Total 2 3 3 4 4 2 3" xfId="31669"/>
    <cellStyle name="Total 2 3 3 4 4 2 4" xfId="31670"/>
    <cellStyle name="Total 2 3 3 4 4 2 5" xfId="31671"/>
    <cellStyle name="Total 2 3 3 4 4 2 6" xfId="31672"/>
    <cellStyle name="Total 2 3 3 4 4 2 7" xfId="31673"/>
    <cellStyle name="Total 2 3 3 4 4 3" xfId="31674"/>
    <cellStyle name="Total 2 3 3 4 4 4" xfId="31675"/>
    <cellStyle name="Total 2 3 3 4 4 5" xfId="31676"/>
    <cellStyle name="Total 2 3 3 4 4 6" xfId="31677"/>
    <cellStyle name="Total 2 3 3 4 5" xfId="1871"/>
    <cellStyle name="Total 2 3 3 4 5 2" xfId="7283"/>
    <cellStyle name="Total 2 3 3 4 5 2 2" xfId="31678"/>
    <cellStyle name="Total 2 3 3 4 5 2 3" xfId="31679"/>
    <cellStyle name="Total 2 3 3 4 5 2 4" xfId="31680"/>
    <cellStyle name="Total 2 3 3 4 5 2 5" xfId="31681"/>
    <cellStyle name="Total 2 3 3 4 5 2 6" xfId="31682"/>
    <cellStyle name="Total 2 3 3 4 5 2 7" xfId="31683"/>
    <cellStyle name="Total 2 3 3 4 5 3" xfId="31684"/>
    <cellStyle name="Total 2 3 3 4 5 4" xfId="31685"/>
    <cellStyle name="Total 2 3 3 4 5 5" xfId="31686"/>
    <cellStyle name="Total 2 3 3 4 5 6" xfId="31687"/>
    <cellStyle name="Total 2 3 3 4 6" xfId="7284"/>
    <cellStyle name="Total 2 3 3 4 6 2" xfId="31688"/>
    <cellStyle name="Total 2 3 3 4 6 3" xfId="31689"/>
    <cellStyle name="Total 2 3 3 4 6 4" xfId="31690"/>
    <cellStyle name="Total 2 3 3 4 6 5" xfId="31691"/>
    <cellStyle name="Total 2 3 3 4 6 6" xfId="31692"/>
    <cellStyle name="Total 2 3 3 4 6 7" xfId="31693"/>
    <cellStyle name="Total 2 3 3 4 7" xfId="7285"/>
    <cellStyle name="Total 2 3 3 4 7 2" xfId="31694"/>
    <cellStyle name="Total 2 3 3 4 7 3" xfId="31695"/>
    <cellStyle name="Total 2 3 3 4 7 4" xfId="31696"/>
    <cellStyle name="Total 2 3 3 4 7 5" xfId="31697"/>
    <cellStyle name="Total 2 3 3 4 7 6" xfId="31698"/>
    <cellStyle name="Total 2 3 3 4 7 7" xfId="31699"/>
    <cellStyle name="Total 2 3 3 4 8" xfId="31700"/>
    <cellStyle name="Total 2 3 3 4 9" xfId="31701"/>
    <cellStyle name="Total 2 3 3 5" xfId="679"/>
    <cellStyle name="Total 2 3 3 5 10" xfId="31702"/>
    <cellStyle name="Total 2 3 3 5 11" xfId="31703"/>
    <cellStyle name="Total 2 3 3 5 12" xfId="31704"/>
    <cellStyle name="Total 2 3 3 5 13" xfId="31705"/>
    <cellStyle name="Total 2 3 3 5 14" xfId="31706"/>
    <cellStyle name="Total 2 3 3 5 15" xfId="32983"/>
    <cellStyle name="Total 2 3 3 5 16" xfId="34659"/>
    <cellStyle name="Total 2 3 3 5 17" xfId="34890"/>
    <cellStyle name="Total 2 3 3 5 2" xfId="1317"/>
    <cellStyle name="Total 2 3 3 5 2 10" xfId="31707"/>
    <cellStyle name="Total 2 3 3 5 2 2" xfId="3564"/>
    <cellStyle name="Total 2 3 3 5 2 2 2" xfId="7286"/>
    <cellStyle name="Total 2 3 3 5 2 2 2 2" xfId="31708"/>
    <cellStyle name="Total 2 3 3 5 2 2 2 3" xfId="31709"/>
    <cellStyle name="Total 2 3 3 5 2 2 2 4" xfId="31710"/>
    <cellStyle name="Total 2 3 3 5 2 2 2 5" xfId="31711"/>
    <cellStyle name="Total 2 3 3 5 2 2 2 6" xfId="31712"/>
    <cellStyle name="Total 2 3 3 5 2 2 2 7" xfId="31713"/>
    <cellStyle name="Total 2 3 3 5 2 2 3" xfId="31714"/>
    <cellStyle name="Total 2 3 3 5 2 2 4" xfId="31715"/>
    <cellStyle name="Total 2 3 3 5 2 2 5" xfId="31716"/>
    <cellStyle name="Total 2 3 3 5 2 2 6" xfId="31717"/>
    <cellStyle name="Total 2 3 3 5 2 3" xfId="2464"/>
    <cellStyle name="Total 2 3 3 5 2 3 2" xfId="7287"/>
    <cellStyle name="Total 2 3 3 5 2 3 2 2" xfId="31718"/>
    <cellStyle name="Total 2 3 3 5 2 3 2 3" xfId="31719"/>
    <cellStyle name="Total 2 3 3 5 2 3 2 4" xfId="31720"/>
    <cellStyle name="Total 2 3 3 5 2 3 2 5" xfId="31721"/>
    <cellStyle name="Total 2 3 3 5 2 3 2 6" xfId="31722"/>
    <cellStyle name="Total 2 3 3 5 2 3 2 7" xfId="31723"/>
    <cellStyle name="Total 2 3 3 5 2 3 3" xfId="31724"/>
    <cellStyle name="Total 2 3 3 5 2 3 4" xfId="31725"/>
    <cellStyle name="Total 2 3 3 5 2 3 5" xfId="31726"/>
    <cellStyle name="Total 2 3 3 5 2 3 6" xfId="31727"/>
    <cellStyle name="Total 2 3 3 5 2 4" xfId="7288"/>
    <cellStyle name="Total 2 3 3 5 2 4 2" xfId="31728"/>
    <cellStyle name="Total 2 3 3 5 2 4 3" xfId="31729"/>
    <cellStyle name="Total 2 3 3 5 2 4 4" xfId="31730"/>
    <cellStyle name="Total 2 3 3 5 2 4 5" xfId="31731"/>
    <cellStyle name="Total 2 3 3 5 2 4 6" xfId="31732"/>
    <cellStyle name="Total 2 3 3 5 2 4 7" xfId="31733"/>
    <cellStyle name="Total 2 3 3 5 2 5" xfId="7289"/>
    <cellStyle name="Total 2 3 3 5 2 5 2" xfId="31734"/>
    <cellStyle name="Total 2 3 3 5 2 5 3" xfId="31735"/>
    <cellStyle name="Total 2 3 3 5 2 5 4" xfId="31736"/>
    <cellStyle name="Total 2 3 3 5 2 5 5" xfId="31737"/>
    <cellStyle name="Total 2 3 3 5 2 5 6" xfId="31738"/>
    <cellStyle name="Total 2 3 3 5 2 5 7" xfId="31739"/>
    <cellStyle name="Total 2 3 3 5 2 6" xfId="31740"/>
    <cellStyle name="Total 2 3 3 5 2 7" xfId="31741"/>
    <cellStyle name="Total 2 3 3 5 2 8" xfId="31742"/>
    <cellStyle name="Total 2 3 3 5 2 9" xfId="31743"/>
    <cellStyle name="Total 2 3 3 5 3" xfId="3652"/>
    <cellStyle name="Total 2 3 3 5 3 2" xfId="7290"/>
    <cellStyle name="Total 2 3 3 5 3 2 2" xfId="31744"/>
    <cellStyle name="Total 2 3 3 5 3 2 3" xfId="31745"/>
    <cellStyle name="Total 2 3 3 5 3 2 4" xfId="31746"/>
    <cellStyle name="Total 2 3 3 5 3 2 5" xfId="31747"/>
    <cellStyle name="Total 2 3 3 5 3 2 6" xfId="31748"/>
    <cellStyle name="Total 2 3 3 5 3 2 7" xfId="31749"/>
    <cellStyle name="Total 2 3 3 5 3 3" xfId="31750"/>
    <cellStyle name="Total 2 3 3 5 3 4" xfId="31751"/>
    <cellStyle name="Total 2 3 3 5 3 5" xfId="31752"/>
    <cellStyle name="Total 2 3 3 5 3 6" xfId="31753"/>
    <cellStyle name="Total 2 3 3 5 3 7" xfId="31754"/>
    <cellStyle name="Total 2 3 3 5 4" xfId="3016"/>
    <cellStyle name="Total 2 3 3 5 4 2" xfId="7291"/>
    <cellStyle name="Total 2 3 3 5 4 2 2" xfId="31755"/>
    <cellStyle name="Total 2 3 3 5 4 2 3" xfId="31756"/>
    <cellStyle name="Total 2 3 3 5 4 2 4" xfId="31757"/>
    <cellStyle name="Total 2 3 3 5 4 2 5" xfId="31758"/>
    <cellStyle name="Total 2 3 3 5 4 2 6" xfId="31759"/>
    <cellStyle name="Total 2 3 3 5 4 2 7" xfId="31760"/>
    <cellStyle name="Total 2 3 3 5 4 3" xfId="31761"/>
    <cellStyle name="Total 2 3 3 5 4 4" xfId="31762"/>
    <cellStyle name="Total 2 3 3 5 4 5" xfId="31763"/>
    <cellStyle name="Total 2 3 3 5 4 6" xfId="31764"/>
    <cellStyle name="Total 2 3 3 5 5" xfId="1872"/>
    <cellStyle name="Total 2 3 3 5 5 2" xfId="7292"/>
    <cellStyle name="Total 2 3 3 5 5 2 2" xfId="31765"/>
    <cellStyle name="Total 2 3 3 5 5 2 3" xfId="31766"/>
    <cellStyle name="Total 2 3 3 5 5 2 4" xfId="31767"/>
    <cellStyle name="Total 2 3 3 5 5 2 5" xfId="31768"/>
    <cellStyle name="Total 2 3 3 5 5 2 6" xfId="31769"/>
    <cellStyle name="Total 2 3 3 5 5 2 7" xfId="31770"/>
    <cellStyle name="Total 2 3 3 5 5 3" xfId="31771"/>
    <cellStyle name="Total 2 3 3 5 5 4" xfId="31772"/>
    <cellStyle name="Total 2 3 3 5 5 5" xfId="31773"/>
    <cellStyle name="Total 2 3 3 5 5 6" xfId="31774"/>
    <cellStyle name="Total 2 3 3 5 6" xfId="7293"/>
    <cellStyle name="Total 2 3 3 5 6 2" xfId="31775"/>
    <cellStyle name="Total 2 3 3 5 6 3" xfId="31776"/>
    <cellStyle name="Total 2 3 3 5 6 4" xfId="31777"/>
    <cellStyle name="Total 2 3 3 5 6 5" xfId="31778"/>
    <cellStyle name="Total 2 3 3 5 6 6" xfId="31779"/>
    <cellStyle name="Total 2 3 3 5 6 7" xfId="31780"/>
    <cellStyle name="Total 2 3 3 5 7" xfId="7294"/>
    <cellStyle name="Total 2 3 3 5 7 2" xfId="31781"/>
    <cellStyle name="Total 2 3 3 5 7 3" xfId="31782"/>
    <cellStyle name="Total 2 3 3 5 7 4" xfId="31783"/>
    <cellStyle name="Total 2 3 3 5 7 5" xfId="31784"/>
    <cellStyle name="Total 2 3 3 5 7 6" xfId="31785"/>
    <cellStyle name="Total 2 3 3 5 7 7" xfId="31786"/>
    <cellStyle name="Total 2 3 3 5 8" xfId="31787"/>
    <cellStyle name="Total 2 3 3 5 9" xfId="31788"/>
    <cellStyle name="Total 2 3 3 6" xfId="1318"/>
    <cellStyle name="Total 2 3 3 6 10" xfId="31789"/>
    <cellStyle name="Total 2 3 3 6 2" xfId="3250"/>
    <cellStyle name="Total 2 3 3 6 2 2" xfId="7295"/>
    <cellStyle name="Total 2 3 3 6 2 2 2" xfId="31790"/>
    <cellStyle name="Total 2 3 3 6 2 2 3" xfId="31791"/>
    <cellStyle name="Total 2 3 3 6 2 2 4" xfId="31792"/>
    <cellStyle name="Total 2 3 3 6 2 2 5" xfId="31793"/>
    <cellStyle name="Total 2 3 3 6 2 2 6" xfId="31794"/>
    <cellStyle name="Total 2 3 3 6 2 2 7" xfId="31795"/>
    <cellStyle name="Total 2 3 3 6 2 3" xfId="31796"/>
    <cellStyle name="Total 2 3 3 6 2 4" xfId="31797"/>
    <cellStyle name="Total 2 3 3 6 2 5" xfId="31798"/>
    <cellStyle name="Total 2 3 3 6 2 6" xfId="31799"/>
    <cellStyle name="Total 2 3 3 6 3" xfId="2465"/>
    <cellStyle name="Total 2 3 3 6 3 2" xfId="7296"/>
    <cellStyle name="Total 2 3 3 6 3 2 2" xfId="31800"/>
    <cellStyle name="Total 2 3 3 6 3 2 3" xfId="31801"/>
    <cellStyle name="Total 2 3 3 6 3 2 4" xfId="31802"/>
    <cellStyle name="Total 2 3 3 6 3 2 5" xfId="31803"/>
    <cellStyle name="Total 2 3 3 6 3 2 6" xfId="31804"/>
    <cellStyle name="Total 2 3 3 6 3 2 7" xfId="31805"/>
    <cellStyle name="Total 2 3 3 6 3 3" xfId="31806"/>
    <cellStyle name="Total 2 3 3 6 3 4" xfId="31807"/>
    <cellStyle name="Total 2 3 3 6 3 5" xfId="31808"/>
    <cellStyle name="Total 2 3 3 6 3 6" xfId="31809"/>
    <cellStyle name="Total 2 3 3 6 4" xfId="7297"/>
    <cellStyle name="Total 2 3 3 6 4 2" xfId="31810"/>
    <cellStyle name="Total 2 3 3 6 4 3" xfId="31811"/>
    <cellStyle name="Total 2 3 3 6 4 4" xfId="31812"/>
    <cellStyle name="Total 2 3 3 6 4 5" xfId="31813"/>
    <cellStyle name="Total 2 3 3 6 4 6" xfId="31814"/>
    <cellStyle name="Total 2 3 3 6 4 7" xfId="31815"/>
    <cellStyle name="Total 2 3 3 6 5" xfId="7298"/>
    <cellStyle name="Total 2 3 3 6 5 2" xfId="31816"/>
    <cellStyle name="Total 2 3 3 6 5 3" xfId="31817"/>
    <cellStyle name="Total 2 3 3 6 5 4" xfId="31818"/>
    <cellStyle name="Total 2 3 3 6 5 5" xfId="31819"/>
    <cellStyle name="Total 2 3 3 6 5 6" xfId="31820"/>
    <cellStyle name="Total 2 3 3 6 5 7" xfId="31821"/>
    <cellStyle name="Total 2 3 3 6 6" xfId="31822"/>
    <cellStyle name="Total 2 3 3 6 7" xfId="31823"/>
    <cellStyle name="Total 2 3 3 6 8" xfId="31824"/>
    <cellStyle name="Total 2 3 3 6 9" xfId="31825"/>
    <cellStyle name="Total 2 3 3 7" xfId="2703"/>
    <cellStyle name="Total 2 3 3 7 2" xfId="31826"/>
    <cellStyle name="Total 2 3 3 7 3" xfId="31827"/>
    <cellStyle name="Total 2 3 3 7 4" xfId="31828"/>
    <cellStyle name="Total 2 3 3 7 5" xfId="31829"/>
    <cellStyle name="Total 2 3 3 7 6" xfId="31830"/>
    <cellStyle name="Total 2 3 3 7 7" xfId="31831"/>
    <cellStyle name="Total 2 3 3 7 8" xfId="31832"/>
    <cellStyle name="Total 2 3 3 7 9" xfId="31833"/>
    <cellStyle name="Total 2 3 3 8" xfId="1558"/>
    <cellStyle name="Total 2 3 3 8 2" xfId="31834"/>
    <cellStyle name="Total 2 3 3 8 3" xfId="31835"/>
    <cellStyle name="Total 2 3 3 8 4" xfId="31836"/>
    <cellStyle name="Total 2 3 3 8 5" xfId="31837"/>
    <cellStyle name="Total 2 3 3 8 6" xfId="31838"/>
    <cellStyle name="Total 2 3 3 8 7" xfId="31839"/>
    <cellStyle name="Total 2 3 3 8 8" xfId="31840"/>
    <cellStyle name="Total 2 3 3 9" xfId="7299"/>
    <cellStyle name="Total 2 3 3 9 2" xfId="31841"/>
    <cellStyle name="Total 2 3 3 9 3" xfId="31842"/>
    <cellStyle name="Total 2 3 3 9 4" xfId="31843"/>
    <cellStyle name="Total 2 3 3 9 5" xfId="31844"/>
    <cellStyle name="Total 2 3 3 9 6" xfId="31845"/>
    <cellStyle name="Total 2 3 3 9 7" xfId="31846"/>
    <cellStyle name="Total 2 3 4" xfId="1319"/>
    <cellStyle name="Total 2 3 4 10" xfId="31847"/>
    <cellStyle name="Total 2 3 4 2" xfId="3135"/>
    <cellStyle name="Total 2 3 4 2 2" xfId="7300"/>
    <cellStyle name="Total 2 3 4 2 2 2" xfId="31848"/>
    <cellStyle name="Total 2 3 4 2 2 3" xfId="31849"/>
    <cellStyle name="Total 2 3 4 2 2 4" xfId="31850"/>
    <cellStyle name="Total 2 3 4 2 2 5" xfId="31851"/>
    <cellStyle name="Total 2 3 4 2 2 6" xfId="31852"/>
    <cellStyle name="Total 2 3 4 2 2 7" xfId="31853"/>
    <cellStyle name="Total 2 3 4 2 3" xfId="31854"/>
    <cellStyle name="Total 2 3 4 2 4" xfId="31855"/>
    <cellStyle name="Total 2 3 4 2 5" xfId="31856"/>
    <cellStyle name="Total 2 3 4 2 6" xfId="31857"/>
    <cellStyle name="Total 2 3 4 3" xfId="2466"/>
    <cellStyle name="Total 2 3 4 3 2" xfId="7301"/>
    <cellStyle name="Total 2 3 4 3 2 2" xfId="31858"/>
    <cellStyle name="Total 2 3 4 3 2 3" xfId="31859"/>
    <cellStyle name="Total 2 3 4 3 2 4" xfId="31860"/>
    <cellStyle name="Total 2 3 4 3 2 5" xfId="31861"/>
    <cellStyle name="Total 2 3 4 3 2 6" xfId="31862"/>
    <cellStyle name="Total 2 3 4 3 2 7" xfId="31863"/>
    <cellStyle name="Total 2 3 4 3 3" xfId="31864"/>
    <cellStyle name="Total 2 3 4 3 4" xfId="31865"/>
    <cellStyle name="Total 2 3 4 3 5" xfId="31866"/>
    <cellStyle name="Total 2 3 4 3 6" xfId="31867"/>
    <cellStyle name="Total 2 3 4 4" xfId="7302"/>
    <cellStyle name="Total 2 3 4 4 2" xfId="31868"/>
    <cellStyle name="Total 2 3 4 4 3" xfId="31869"/>
    <cellStyle name="Total 2 3 4 4 4" xfId="31870"/>
    <cellStyle name="Total 2 3 4 4 5" xfId="31871"/>
    <cellStyle name="Total 2 3 4 4 6" xfId="31872"/>
    <cellStyle name="Total 2 3 4 4 7" xfId="31873"/>
    <cellStyle name="Total 2 3 4 5" xfId="7303"/>
    <cellStyle name="Total 2 3 4 5 2" xfId="31874"/>
    <cellStyle name="Total 2 3 4 5 3" xfId="31875"/>
    <cellStyle name="Total 2 3 4 5 4" xfId="31876"/>
    <cellStyle name="Total 2 3 4 5 5" xfId="31877"/>
    <cellStyle name="Total 2 3 4 5 6" xfId="31878"/>
    <cellStyle name="Total 2 3 4 5 7" xfId="31879"/>
    <cellStyle name="Total 2 3 4 6" xfId="31880"/>
    <cellStyle name="Total 2 3 4 7" xfId="31881"/>
    <cellStyle name="Total 2 3 4 8" xfId="31882"/>
    <cellStyle name="Total 2 3 4 9" xfId="31883"/>
    <cellStyle name="Total 2 3 5" xfId="2588"/>
    <cellStyle name="Total 2 3 5 2" xfId="31884"/>
    <cellStyle name="Total 2 3 5 3" xfId="31885"/>
    <cellStyle name="Total 2 3 5 4" xfId="31886"/>
    <cellStyle name="Total 2 3 5 5" xfId="31887"/>
    <cellStyle name="Total 2 3 5 6" xfId="31888"/>
    <cellStyle name="Total 2 3 5 7" xfId="31889"/>
    <cellStyle name="Total 2 3 5 8" xfId="31890"/>
    <cellStyle name="Total 2 3 5 9" xfId="31891"/>
    <cellStyle name="Total 2 3 6" xfId="1443"/>
    <cellStyle name="Total 2 3 6 2" xfId="31892"/>
    <cellStyle name="Total 2 3 6 3" xfId="31893"/>
    <cellStyle name="Total 2 3 6 4" xfId="31894"/>
    <cellStyle name="Total 2 3 6 5" xfId="31895"/>
    <cellStyle name="Total 2 3 6 6" xfId="31896"/>
    <cellStyle name="Total 2 3 6 7" xfId="31897"/>
    <cellStyle name="Total 2 3 6 8" xfId="31898"/>
    <cellStyle name="Total 2 3 7" xfId="7304"/>
    <cellStyle name="Total 2 3 7 2" xfId="31899"/>
    <cellStyle name="Total 2 3 7 3" xfId="31900"/>
    <cellStyle name="Total 2 3 7 4" xfId="31901"/>
    <cellStyle name="Total 2 3 7 5" xfId="31902"/>
    <cellStyle name="Total 2 3 7 6" xfId="31903"/>
    <cellStyle name="Total 2 3 7 7" xfId="31904"/>
    <cellStyle name="Total 2 3 8" xfId="31905"/>
    <cellStyle name="Total 2 3 9" xfId="31906"/>
    <cellStyle name="Total 2 4" xfId="680"/>
    <cellStyle name="Total 2 4 10" xfId="31907"/>
    <cellStyle name="Total 2 4 11" xfId="31908"/>
    <cellStyle name="Total 2 4 12" xfId="31909"/>
    <cellStyle name="Total 2 4 13" xfId="32672"/>
    <cellStyle name="Total 2 4 14" xfId="34550"/>
    <cellStyle name="Total 2 4 15" xfId="34891"/>
    <cellStyle name="Total 2 4 2" xfId="681"/>
    <cellStyle name="Total 2 4 2 10" xfId="31910"/>
    <cellStyle name="Total 2 4 2 11" xfId="31911"/>
    <cellStyle name="Total 2 4 2 12" xfId="31912"/>
    <cellStyle name="Total 2 4 2 13" xfId="31913"/>
    <cellStyle name="Total 2 4 2 14" xfId="31914"/>
    <cellStyle name="Total 2 4 2 15" xfId="32673"/>
    <cellStyle name="Total 2 4 2 16" xfId="34551"/>
    <cellStyle name="Total 2 4 2 17" xfId="34892"/>
    <cellStyle name="Total 2 4 2 2" xfId="682"/>
    <cellStyle name="Total 2 4 2 2 10" xfId="31915"/>
    <cellStyle name="Total 2 4 2 2 11" xfId="31916"/>
    <cellStyle name="Total 2 4 2 2 12" xfId="31917"/>
    <cellStyle name="Total 2 4 2 2 13" xfId="31918"/>
    <cellStyle name="Total 2 4 2 2 14" xfId="31919"/>
    <cellStyle name="Total 2 4 2 2 15" xfId="32876"/>
    <cellStyle name="Total 2 4 2 2 16" xfId="34581"/>
    <cellStyle name="Total 2 4 2 2 17" xfId="34893"/>
    <cellStyle name="Total 2 4 2 2 2" xfId="1320"/>
    <cellStyle name="Total 2 4 2 2 2 10" xfId="31920"/>
    <cellStyle name="Total 2 4 2 2 2 11" xfId="33474"/>
    <cellStyle name="Total 2 4 2 2 2 12" xfId="34724"/>
    <cellStyle name="Total 2 4 2 2 2 2" xfId="3565"/>
    <cellStyle name="Total 2 4 2 2 2 2 2" xfId="7305"/>
    <cellStyle name="Total 2 4 2 2 2 2 2 2" xfId="31921"/>
    <cellStyle name="Total 2 4 2 2 2 2 2 3" xfId="31922"/>
    <cellStyle name="Total 2 4 2 2 2 2 2 4" xfId="31923"/>
    <cellStyle name="Total 2 4 2 2 2 2 2 5" xfId="31924"/>
    <cellStyle name="Total 2 4 2 2 2 2 2 6" xfId="31925"/>
    <cellStyle name="Total 2 4 2 2 2 2 2 7" xfId="31926"/>
    <cellStyle name="Total 2 4 2 2 2 2 3" xfId="31927"/>
    <cellStyle name="Total 2 4 2 2 2 2 4" xfId="31928"/>
    <cellStyle name="Total 2 4 2 2 2 2 5" xfId="31929"/>
    <cellStyle name="Total 2 4 2 2 2 2 6" xfId="31930"/>
    <cellStyle name="Total 2 4 2 2 2 3" xfId="2467"/>
    <cellStyle name="Total 2 4 2 2 2 3 2" xfId="7306"/>
    <cellStyle name="Total 2 4 2 2 2 3 2 2" xfId="31931"/>
    <cellStyle name="Total 2 4 2 2 2 3 2 3" xfId="31932"/>
    <cellStyle name="Total 2 4 2 2 2 3 2 4" xfId="31933"/>
    <cellStyle name="Total 2 4 2 2 2 3 2 5" xfId="31934"/>
    <cellStyle name="Total 2 4 2 2 2 3 2 6" xfId="31935"/>
    <cellStyle name="Total 2 4 2 2 2 3 2 7" xfId="31936"/>
    <cellStyle name="Total 2 4 2 2 2 3 3" xfId="31937"/>
    <cellStyle name="Total 2 4 2 2 2 3 4" xfId="31938"/>
    <cellStyle name="Total 2 4 2 2 2 3 5" xfId="31939"/>
    <cellStyle name="Total 2 4 2 2 2 3 6" xfId="31940"/>
    <cellStyle name="Total 2 4 2 2 2 4" xfId="7307"/>
    <cellStyle name="Total 2 4 2 2 2 4 2" xfId="31941"/>
    <cellStyle name="Total 2 4 2 2 2 4 3" xfId="31942"/>
    <cellStyle name="Total 2 4 2 2 2 4 4" xfId="31943"/>
    <cellStyle name="Total 2 4 2 2 2 4 5" xfId="31944"/>
    <cellStyle name="Total 2 4 2 2 2 4 6" xfId="31945"/>
    <cellStyle name="Total 2 4 2 2 2 4 7" xfId="31946"/>
    <cellStyle name="Total 2 4 2 2 2 5" xfId="7308"/>
    <cellStyle name="Total 2 4 2 2 2 5 2" xfId="31947"/>
    <cellStyle name="Total 2 4 2 2 2 5 3" xfId="31948"/>
    <cellStyle name="Total 2 4 2 2 2 5 4" xfId="31949"/>
    <cellStyle name="Total 2 4 2 2 2 5 5" xfId="31950"/>
    <cellStyle name="Total 2 4 2 2 2 5 6" xfId="31951"/>
    <cellStyle name="Total 2 4 2 2 2 5 7" xfId="31952"/>
    <cellStyle name="Total 2 4 2 2 2 6" xfId="31953"/>
    <cellStyle name="Total 2 4 2 2 2 7" xfId="31954"/>
    <cellStyle name="Total 2 4 2 2 2 8" xfId="31955"/>
    <cellStyle name="Total 2 4 2 2 2 9" xfId="31956"/>
    <cellStyle name="Total 2 4 2 2 3" xfId="3653"/>
    <cellStyle name="Total 2 4 2 2 3 2" xfId="7309"/>
    <cellStyle name="Total 2 4 2 2 3 2 2" xfId="31957"/>
    <cellStyle name="Total 2 4 2 2 3 2 3" xfId="31958"/>
    <cellStyle name="Total 2 4 2 2 3 2 4" xfId="31959"/>
    <cellStyle name="Total 2 4 2 2 3 2 5" xfId="31960"/>
    <cellStyle name="Total 2 4 2 2 3 2 6" xfId="31961"/>
    <cellStyle name="Total 2 4 2 2 3 2 7" xfId="31962"/>
    <cellStyle name="Total 2 4 2 2 3 3" xfId="31963"/>
    <cellStyle name="Total 2 4 2 2 3 4" xfId="31964"/>
    <cellStyle name="Total 2 4 2 2 3 5" xfId="31965"/>
    <cellStyle name="Total 2 4 2 2 3 6" xfId="31966"/>
    <cellStyle name="Total 2 4 2 2 3 7" xfId="31967"/>
    <cellStyle name="Total 2 4 2 2 4" xfId="3017"/>
    <cellStyle name="Total 2 4 2 2 4 2" xfId="7310"/>
    <cellStyle name="Total 2 4 2 2 4 2 2" xfId="31968"/>
    <cellStyle name="Total 2 4 2 2 4 2 3" xfId="31969"/>
    <cellStyle name="Total 2 4 2 2 4 2 4" xfId="31970"/>
    <cellStyle name="Total 2 4 2 2 4 2 5" xfId="31971"/>
    <cellStyle name="Total 2 4 2 2 4 2 6" xfId="31972"/>
    <cellStyle name="Total 2 4 2 2 4 2 7" xfId="31973"/>
    <cellStyle name="Total 2 4 2 2 4 3" xfId="31974"/>
    <cellStyle name="Total 2 4 2 2 4 4" xfId="31975"/>
    <cellStyle name="Total 2 4 2 2 4 5" xfId="31976"/>
    <cellStyle name="Total 2 4 2 2 4 6" xfId="31977"/>
    <cellStyle name="Total 2 4 2 2 5" xfId="1873"/>
    <cellStyle name="Total 2 4 2 2 5 2" xfId="7311"/>
    <cellStyle name="Total 2 4 2 2 5 2 2" xfId="31978"/>
    <cellStyle name="Total 2 4 2 2 5 2 3" xfId="31979"/>
    <cellStyle name="Total 2 4 2 2 5 2 4" xfId="31980"/>
    <cellStyle name="Total 2 4 2 2 5 2 5" xfId="31981"/>
    <cellStyle name="Total 2 4 2 2 5 2 6" xfId="31982"/>
    <cellStyle name="Total 2 4 2 2 5 2 7" xfId="31983"/>
    <cellStyle name="Total 2 4 2 2 5 3" xfId="31984"/>
    <cellStyle name="Total 2 4 2 2 5 4" xfId="31985"/>
    <cellStyle name="Total 2 4 2 2 5 5" xfId="31986"/>
    <cellStyle name="Total 2 4 2 2 5 6" xfId="31987"/>
    <cellStyle name="Total 2 4 2 2 6" xfId="7312"/>
    <cellStyle name="Total 2 4 2 2 6 2" xfId="31988"/>
    <cellStyle name="Total 2 4 2 2 6 3" xfId="31989"/>
    <cellStyle name="Total 2 4 2 2 6 4" xfId="31990"/>
    <cellStyle name="Total 2 4 2 2 6 5" xfId="31991"/>
    <cellStyle name="Total 2 4 2 2 6 6" xfId="31992"/>
    <cellStyle name="Total 2 4 2 2 6 7" xfId="31993"/>
    <cellStyle name="Total 2 4 2 2 7" xfId="7313"/>
    <cellStyle name="Total 2 4 2 2 7 2" xfId="31994"/>
    <cellStyle name="Total 2 4 2 2 7 3" xfId="31995"/>
    <cellStyle name="Total 2 4 2 2 7 4" xfId="31996"/>
    <cellStyle name="Total 2 4 2 2 7 5" xfId="31997"/>
    <cellStyle name="Total 2 4 2 2 7 6" xfId="31998"/>
    <cellStyle name="Total 2 4 2 2 7 7" xfId="31999"/>
    <cellStyle name="Total 2 4 2 2 8" xfId="32000"/>
    <cellStyle name="Total 2 4 2 2 9" xfId="32001"/>
    <cellStyle name="Total 2 4 2 3" xfId="683"/>
    <cellStyle name="Total 2 4 2 3 10" xfId="32002"/>
    <cellStyle name="Total 2 4 2 3 11" xfId="32003"/>
    <cellStyle name="Total 2 4 2 3 12" xfId="32004"/>
    <cellStyle name="Total 2 4 2 3 13" xfId="32005"/>
    <cellStyle name="Total 2 4 2 3 14" xfId="32006"/>
    <cellStyle name="Total 2 4 2 3 15" xfId="32945"/>
    <cellStyle name="Total 2 4 2 3 16" xfId="34621"/>
    <cellStyle name="Total 2 4 2 3 17" xfId="34894"/>
    <cellStyle name="Total 2 4 2 3 2" xfId="1321"/>
    <cellStyle name="Total 2 4 2 3 2 10" xfId="32007"/>
    <cellStyle name="Total 2 4 2 3 2 11" xfId="33475"/>
    <cellStyle name="Total 2 4 2 3 2 12" xfId="34725"/>
    <cellStyle name="Total 2 4 2 3 2 2" xfId="3566"/>
    <cellStyle name="Total 2 4 2 3 2 2 2" xfId="7314"/>
    <cellStyle name="Total 2 4 2 3 2 2 2 2" xfId="32008"/>
    <cellStyle name="Total 2 4 2 3 2 2 2 3" xfId="32009"/>
    <cellStyle name="Total 2 4 2 3 2 2 2 4" xfId="32010"/>
    <cellStyle name="Total 2 4 2 3 2 2 2 5" xfId="32011"/>
    <cellStyle name="Total 2 4 2 3 2 2 2 6" xfId="32012"/>
    <cellStyle name="Total 2 4 2 3 2 2 2 7" xfId="32013"/>
    <cellStyle name="Total 2 4 2 3 2 2 3" xfId="32014"/>
    <cellStyle name="Total 2 4 2 3 2 2 4" xfId="32015"/>
    <cellStyle name="Total 2 4 2 3 2 2 5" xfId="32016"/>
    <cellStyle name="Total 2 4 2 3 2 2 6" xfId="32017"/>
    <cellStyle name="Total 2 4 2 3 2 3" xfId="2468"/>
    <cellStyle name="Total 2 4 2 3 2 3 2" xfId="7315"/>
    <cellStyle name="Total 2 4 2 3 2 3 2 2" xfId="32018"/>
    <cellStyle name="Total 2 4 2 3 2 3 2 3" xfId="32019"/>
    <cellStyle name="Total 2 4 2 3 2 3 2 4" xfId="32020"/>
    <cellStyle name="Total 2 4 2 3 2 3 2 5" xfId="32021"/>
    <cellStyle name="Total 2 4 2 3 2 3 2 6" xfId="32022"/>
    <cellStyle name="Total 2 4 2 3 2 3 2 7" xfId="32023"/>
    <cellStyle name="Total 2 4 2 3 2 3 3" xfId="32024"/>
    <cellStyle name="Total 2 4 2 3 2 3 4" xfId="32025"/>
    <cellStyle name="Total 2 4 2 3 2 3 5" xfId="32026"/>
    <cellStyle name="Total 2 4 2 3 2 3 6" xfId="32027"/>
    <cellStyle name="Total 2 4 2 3 2 4" xfId="7316"/>
    <cellStyle name="Total 2 4 2 3 2 4 2" xfId="32028"/>
    <cellStyle name="Total 2 4 2 3 2 4 3" xfId="32029"/>
    <cellStyle name="Total 2 4 2 3 2 4 4" xfId="32030"/>
    <cellStyle name="Total 2 4 2 3 2 4 5" xfId="32031"/>
    <cellStyle name="Total 2 4 2 3 2 4 6" xfId="32032"/>
    <cellStyle name="Total 2 4 2 3 2 4 7" xfId="32033"/>
    <cellStyle name="Total 2 4 2 3 2 5" xfId="7317"/>
    <cellStyle name="Total 2 4 2 3 2 5 2" xfId="32034"/>
    <cellStyle name="Total 2 4 2 3 2 5 3" xfId="32035"/>
    <cellStyle name="Total 2 4 2 3 2 5 4" xfId="32036"/>
    <cellStyle name="Total 2 4 2 3 2 5 5" xfId="32037"/>
    <cellStyle name="Total 2 4 2 3 2 5 6" xfId="32038"/>
    <cellStyle name="Total 2 4 2 3 2 5 7" xfId="32039"/>
    <cellStyle name="Total 2 4 2 3 2 6" xfId="32040"/>
    <cellStyle name="Total 2 4 2 3 2 7" xfId="32041"/>
    <cellStyle name="Total 2 4 2 3 2 8" xfId="32042"/>
    <cellStyle name="Total 2 4 2 3 2 9" xfId="32043"/>
    <cellStyle name="Total 2 4 2 3 3" xfId="3654"/>
    <cellStyle name="Total 2 4 2 3 3 2" xfId="7318"/>
    <cellStyle name="Total 2 4 2 3 3 2 2" xfId="32044"/>
    <cellStyle name="Total 2 4 2 3 3 2 3" xfId="32045"/>
    <cellStyle name="Total 2 4 2 3 3 2 4" xfId="32046"/>
    <cellStyle name="Total 2 4 2 3 3 2 5" xfId="32047"/>
    <cellStyle name="Total 2 4 2 3 3 2 6" xfId="32048"/>
    <cellStyle name="Total 2 4 2 3 3 2 7" xfId="32049"/>
    <cellStyle name="Total 2 4 2 3 3 3" xfId="32050"/>
    <cellStyle name="Total 2 4 2 3 3 4" xfId="32051"/>
    <cellStyle name="Total 2 4 2 3 3 5" xfId="32052"/>
    <cellStyle name="Total 2 4 2 3 3 6" xfId="32053"/>
    <cellStyle name="Total 2 4 2 3 3 7" xfId="32054"/>
    <cellStyle name="Total 2 4 2 3 4" xfId="3018"/>
    <cellStyle name="Total 2 4 2 3 4 2" xfId="7319"/>
    <cellStyle name="Total 2 4 2 3 4 2 2" xfId="32055"/>
    <cellStyle name="Total 2 4 2 3 4 2 3" xfId="32056"/>
    <cellStyle name="Total 2 4 2 3 4 2 4" xfId="32057"/>
    <cellStyle name="Total 2 4 2 3 4 2 5" xfId="32058"/>
    <cellStyle name="Total 2 4 2 3 4 2 6" xfId="32059"/>
    <cellStyle name="Total 2 4 2 3 4 2 7" xfId="32060"/>
    <cellStyle name="Total 2 4 2 3 4 3" xfId="32061"/>
    <cellStyle name="Total 2 4 2 3 4 4" xfId="32062"/>
    <cellStyle name="Total 2 4 2 3 4 5" xfId="32063"/>
    <cellStyle name="Total 2 4 2 3 4 6" xfId="32064"/>
    <cellStyle name="Total 2 4 2 3 5" xfId="1874"/>
    <cellStyle name="Total 2 4 2 3 5 2" xfId="7320"/>
    <cellStyle name="Total 2 4 2 3 5 2 2" xfId="32065"/>
    <cellStyle name="Total 2 4 2 3 5 2 3" xfId="32066"/>
    <cellStyle name="Total 2 4 2 3 5 2 4" xfId="32067"/>
    <cellStyle name="Total 2 4 2 3 5 2 5" xfId="32068"/>
    <cellStyle name="Total 2 4 2 3 5 2 6" xfId="32069"/>
    <cellStyle name="Total 2 4 2 3 5 2 7" xfId="32070"/>
    <cellStyle name="Total 2 4 2 3 5 3" xfId="32071"/>
    <cellStyle name="Total 2 4 2 3 5 4" xfId="32072"/>
    <cellStyle name="Total 2 4 2 3 5 5" xfId="32073"/>
    <cellStyle name="Total 2 4 2 3 5 6" xfId="32074"/>
    <cellStyle name="Total 2 4 2 3 6" xfId="7321"/>
    <cellStyle name="Total 2 4 2 3 6 2" xfId="32075"/>
    <cellStyle name="Total 2 4 2 3 6 3" xfId="32076"/>
    <cellStyle name="Total 2 4 2 3 6 4" xfId="32077"/>
    <cellStyle name="Total 2 4 2 3 6 5" xfId="32078"/>
    <cellStyle name="Total 2 4 2 3 6 6" xfId="32079"/>
    <cellStyle name="Total 2 4 2 3 6 7" xfId="32080"/>
    <cellStyle name="Total 2 4 2 3 7" xfId="7322"/>
    <cellStyle name="Total 2 4 2 3 7 2" xfId="32081"/>
    <cellStyle name="Total 2 4 2 3 7 3" xfId="32082"/>
    <cellStyle name="Total 2 4 2 3 7 4" xfId="32083"/>
    <cellStyle name="Total 2 4 2 3 7 5" xfId="32084"/>
    <cellStyle name="Total 2 4 2 3 7 6" xfId="32085"/>
    <cellStyle name="Total 2 4 2 3 7 7" xfId="32086"/>
    <cellStyle name="Total 2 4 2 3 8" xfId="32087"/>
    <cellStyle name="Total 2 4 2 3 9" xfId="32088"/>
    <cellStyle name="Total 2 4 2 4" xfId="684"/>
    <cellStyle name="Total 2 4 2 4 10" xfId="32089"/>
    <cellStyle name="Total 2 4 2 4 11" xfId="32090"/>
    <cellStyle name="Total 2 4 2 4 12" xfId="32091"/>
    <cellStyle name="Total 2 4 2 4 13" xfId="32092"/>
    <cellStyle name="Total 2 4 2 4 14" xfId="32093"/>
    <cellStyle name="Total 2 4 2 4 15" xfId="32965"/>
    <cellStyle name="Total 2 4 2 4 16" xfId="34641"/>
    <cellStyle name="Total 2 4 2 4 17" xfId="34895"/>
    <cellStyle name="Total 2 4 2 4 2" xfId="1322"/>
    <cellStyle name="Total 2 4 2 4 2 10" xfId="32094"/>
    <cellStyle name="Total 2 4 2 4 2 11" xfId="33476"/>
    <cellStyle name="Total 2 4 2 4 2 12" xfId="34726"/>
    <cellStyle name="Total 2 4 2 4 2 2" xfId="3567"/>
    <cellStyle name="Total 2 4 2 4 2 2 2" xfId="7323"/>
    <cellStyle name="Total 2 4 2 4 2 2 2 2" xfId="32095"/>
    <cellStyle name="Total 2 4 2 4 2 2 2 3" xfId="32096"/>
    <cellStyle name="Total 2 4 2 4 2 2 2 4" xfId="32097"/>
    <cellStyle name="Total 2 4 2 4 2 2 2 5" xfId="32098"/>
    <cellStyle name="Total 2 4 2 4 2 2 2 6" xfId="32099"/>
    <cellStyle name="Total 2 4 2 4 2 2 2 7" xfId="32100"/>
    <cellStyle name="Total 2 4 2 4 2 2 3" xfId="32101"/>
    <cellStyle name="Total 2 4 2 4 2 2 4" xfId="32102"/>
    <cellStyle name="Total 2 4 2 4 2 2 5" xfId="32103"/>
    <cellStyle name="Total 2 4 2 4 2 2 6" xfId="32104"/>
    <cellStyle name="Total 2 4 2 4 2 3" xfId="2469"/>
    <cellStyle name="Total 2 4 2 4 2 3 2" xfId="7324"/>
    <cellStyle name="Total 2 4 2 4 2 3 2 2" xfId="32105"/>
    <cellStyle name="Total 2 4 2 4 2 3 2 3" xfId="32106"/>
    <cellStyle name="Total 2 4 2 4 2 3 2 4" xfId="32107"/>
    <cellStyle name="Total 2 4 2 4 2 3 2 5" xfId="32108"/>
    <cellStyle name="Total 2 4 2 4 2 3 2 6" xfId="32109"/>
    <cellStyle name="Total 2 4 2 4 2 3 2 7" xfId="32110"/>
    <cellStyle name="Total 2 4 2 4 2 3 3" xfId="32111"/>
    <cellStyle name="Total 2 4 2 4 2 3 4" xfId="32112"/>
    <cellStyle name="Total 2 4 2 4 2 3 5" xfId="32113"/>
    <cellStyle name="Total 2 4 2 4 2 3 6" xfId="32114"/>
    <cellStyle name="Total 2 4 2 4 2 4" xfId="7325"/>
    <cellStyle name="Total 2 4 2 4 2 4 2" xfId="32115"/>
    <cellStyle name="Total 2 4 2 4 2 4 3" xfId="32116"/>
    <cellStyle name="Total 2 4 2 4 2 4 4" xfId="32117"/>
    <cellStyle name="Total 2 4 2 4 2 4 5" xfId="32118"/>
    <cellStyle name="Total 2 4 2 4 2 4 6" xfId="32119"/>
    <cellStyle name="Total 2 4 2 4 2 4 7" xfId="32120"/>
    <cellStyle name="Total 2 4 2 4 2 5" xfId="7326"/>
    <cellStyle name="Total 2 4 2 4 2 5 2" xfId="32121"/>
    <cellStyle name="Total 2 4 2 4 2 5 3" xfId="32122"/>
    <cellStyle name="Total 2 4 2 4 2 5 4" xfId="32123"/>
    <cellStyle name="Total 2 4 2 4 2 5 5" xfId="32124"/>
    <cellStyle name="Total 2 4 2 4 2 5 6" xfId="32125"/>
    <cellStyle name="Total 2 4 2 4 2 5 7" xfId="32126"/>
    <cellStyle name="Total 2 4 2 4 2 6" xfId="32127"/>
    <cellStyle name="Total 2 4 2 4 2 7" xfId="32128"/>
    <cellStyle name="Total 2 4 2 4 2 8" xfId="32129"/>
    <cellStyle name="Total 2 4 2 4 2 9" xfId="32130"/>
    <cellStyle name="Total 2 4 2 4 3" xfId="3655"/>
    <cellStyle name="Total 2 4 2 4 3 2" xfId="7327"/>
    <cellStyle name="Total 2 4 2 4 3 2 2" xfId="32131"/>
    <cellStyle name="Total 2 4 2 4 3 2 3" xfId="32132"/>
    <cellStyle name="Total 2 4 2 4 3 2 4" xfId="32133"/>
    <cellStyle name="Total 2 4 2 4 3 2 5" xfId="32134"/>
    <cellStyle name="Total 2 4 2 4 3 2 6" xfId="32135"/>
    <cellStyle name="Total 2 4 2 4 3 2 7" xfId="32136"/>
    <cellStyle name="Total 2 4 2 4 3 3" xfId="32137"/>
    <cellStyle name="Total 2 4 2 4 3 4" xfId="32138"/>
    <cellStyle name="Total 2 4 2 4 3 5" xfId="32139"/>
    <cellStyle name="Total 2 4 2 4 3 6" xfId="32140"/>
    <cellStyle name="Total 2 4 2 4 3 7" xfId="32141"/>
    <cellStyle name="Total 2 4 2 4 4" xfId="3019"/>
    <cellStyle name="Total 2 4 2 4 4 2" xfId="7328"/>
    <cellStyle name="Total 2 4 2 4 4 2 2" xfId="32142"/>
    <cellStyle name="Total 2 4 2 4 4 2 3" xfId="32143"/>
    <cellStyle name="Total 2 4 2 4 4 2 4" xfId="32144"/>
    <cellStyle name="Total 2 4 2 4 4 2 5" xfId="32145"/>
    <cellStyle name="Total 2 4 2 4 4 2 6" xfId="32146"/>
    <cellStyle name="Total 2 4 2 4 4 2 7" xfId="32147"/>
    <cellStyle name="Total 2 4 2 4 4 3" xfId="32148"/>
    <cellStyle name="Total 2 4 2 4 4 4" xfId="32149"/>
    <cellStyle name="Total 2 4 2 4 4 5" xfId="32150"/>
    <cellStyle name="Total 2 4 2 4 4 6" xfId="32151"/>
    <cellStyle name="Total 2 4 2 4 5" xfId="1875"/>
    <cellStyle name="Total 2 4 2 4 5 2" xfId="7329"/>
    <cellStyle name="Total 2 4 2 4 5 2 2" xfId="32152"/>
    <cellStyle name="Total 2 4 2 4 5 2 3" xfId="32153"/>
    <cellStyle name="Total 2 4 2 4 5 2 4" xfId="32154"/>
    <cellStyle name="Total 2 4 2 4 5 2 5" xfId="32155"/>
    <cellStyle name="Total 2 4 2 4 5 2 6" xfId="32156"/>
    <cellStyle name="Total 2 4 2 4 5 2 7" xfId="32157"/>
    <cellStyle name="Total 2 4 2 4 5 3" xfId="32158"/>
    <cellStyle name="Total 2 4 2 4 5 4" xfId="32159"/>
    <cellStyle name="Total 2 4 2 4 5 5" xfId="32160"/>
    <cellStyle name="Total 2 4 2 4 5 6" xfId="32161"/>
    <cellStyle name="Total 2 4 2 4 6" xfId="7330"/>
    <cellStyle name="Total 2 4 2 4 6 2" xfId="32162"/>
    <cellStyle name="Total 2 4 2 4 6 3" xfId="32163"/>
    <cellStyle name="Total 2 4 2 4 6 4" xfId="32164"/>
    <cellStyle name="Total 2 4 2 4 6 5" xfId="32165"/>
    <cellStyle name="Total 2 4 2 4 6 6" xfId="32166"/>
    <cellStyle name="Total 2 4 2 4 6 7" xfId="32167"/>
    <cellStyle name="Total 2 4 2 4 7" xfId="7331"/>
    <cellStyle name="Total 2 4 2 4 7 2" xfId="32168"/>
    <cellStyle name="Total 2 4 2 4 7 3" xfId="32169"/>
    <cellStyle name="Total 2 4 2 4 7 4" xfId="32170"/>
    <cellStyle name="Total 2 4 2 4 7 5" xfId="32171"/>
    <cellStyle name="Total 2 4 2 4 7 6" xfId="32172"/>
    <cellStyle name="Total 2 4 2 4 7 7" xfId="32173"/>
    <cellStyle name="Total 2 4 2 4 8" xfId="32174"/>
    <cellStyle name="Total 2 4 2 4 9" xfId="32175"/>
    <cellStyle name="Total 2 4 2 5" xfId="685"/>
    <cellStyle name="Total 2 4 2 5 10" xfId="32176"/>
    <cellStyle name="Total 2 4 2 5 11" xfId="32177"/>
    <cellStyle name="Total 2 4 2 5 12" xfId="32178"/>
    <cellStyle name="Total 2 4 2 5 13" xfId="32179"/>
    <cellStyle name="Total 2 4 2 5 14" xfId="32180"/>
    <cellStyle name="Total 2 4 2 5 15" xfId="32984"/>
    <cellStyle name="Total 2 4 2 5 16" xfId="34660"/>
    <cellStyle name="Total 2 4 2 5 17" xfId="34896"/>
    <cellStyle name="Total 2 4 2 5 2" xfId="1323"/>
    <cellStyle name="Total 2 4 2 5 2 10" xfId="32181"/>
    <cellStyle name="Total 2 4 2 5 2 2" xfId="3568"/>
    <cellStyle name="Total 2 4 2 5 2 2 2" xfId="7332"/>
    <cellStyle name="Total 2 4 2 5 2 2 2 2" xfId="32182"/>
    <cellStyle name="Total 2 4 2 5 2 2 2 3" xfId="32183"/>
    <cellStyle name="Total 2 4 2 5 2 2 2 4" xfId="32184"/>
    <cellStyle name="Total 2 4 2 5 2 2 2 5" xfId="32185"/>
    <cellStyle name="Total 2 4 2 5 2 2 2 6" xfId="32186"/>
    <cellStyle name="Total 2 4 2 5 2 2 2 7" xfId="32187"/>
    <cellStyle name="Total 2 4 2 5 2 2 3" xfId="32188"/>
    <cellStyle name="Total 2 4 2 5 2 2 4" xfId="32189"/>
    <cellStyle name="Total 2 4 2 5 2 2 5" xfId="32190"/>
    <cellStyle name="Total 2 4 2 5 2 2 6" xfId="32191"/>
    <cellStyle name="Total 2 4 2 5 2 3" xfId="2470"/>
    <cellStyle name="Total 2 4 2 5 2 3 2" xfId="7333"/>
    <cellStyle name="Total 2 4 2 5 2 3 2 2" xfId="32192"/>
    <cellStyle name="Total 2 4 2 5 2 3 2 3" xfId="32193"/>
    <cellStyle name="Total 2 4 2 5 2 3 2 4" xfId="32194"/>
    <cellStyle name="Total 2 4 2 5 2 3 2 5" xfId="32195"/>
    <cellStyle name="Total 2 4 2 5 2 3 2 6" xfId="32196"/>
    <cellStyle name="Total 2 4 2 5 2 3 2 7" xfId="32197"/>
    <cellStyle name="Total 2 4 2 5 2 3 3" xfId="32198"/>
    <cellStyle name="Total 2 4 2 5 2 3 4" xfId="32199"/>
    <cellStyle name="Total 2 4 2 5 2 3 5" xfId="32200"/>
    <cellStyle name="Total 2 4 2 5 2 3 6" xfId="32201"/>
    <cellStyle name="Total 2 4 2 5 2 4" xfId="7334"/>
    <cellStyle name="Total 2 4 2 5 2 4 2" xfId="32202"/>
    <cellStyle name="Total 2 4 2 5 2 4 3" xfId="32203"/>
    <cellStyle name="Total 2 4 2 5 2 4 4" xfId="32204"/>
    <cellStyle name="Total 2 4 2 5 2 4 5" xfId="32205"/>
    <cellStyle name="Total 2 4 2 5 2 4 6" xfId="32206"/>
    <cellStyle name="Total 2 4 2 5 2 4 7" xfId="32207"/>
    <cellStyle name="Total 2 4 2 5 2 5" xfId="7335"/>
    <cellStyle name="Total 2 4 2 5 2 5 2" xfId="32208"/>
    <cellStyle name="Total 2 4 2 5 2 5 3" xfId="32209"/>
    <cellStyle name="Total 2 4 2 5 2 5 4" xfId="32210"/>
    <cellStyle name="Total 2 4 2 5 2 5 5" xfId="32211"/>
    <cellStyle name="Total 2 4 2 5 2 5 6" xfId="32212"/>
    <cellStyle name="Total 2 4 2 5 2 5 7" xfId="32213"/>
    <cellStyle name="Total 2 4 2 5 2 6" xfId="32214"/>
    <cellStyle name="Total 2 4 2 5 2 7" xfId="32215"/>
    <cellStyle name="Total 2 4 2 5 2 8" xfId="32216"/>
    <cellStyle name="Total 2 4 2 5 2 9" xfId="32217"/>
    <cellStyle name="Total 2 4 2 5 3" xfId="3656"/>
    <cellStyle name="Total 2 4 2 5 3 2" xfId="7336"/>
    <cellStyle name="Total 2 4 2 5 3 2 2" xfId="32218"/>
    <cellStyle name="Total 2 4 2 5 3 2 3" xfId="32219"/>
    <cellStyle name="Total 2 4 2 5 3 2 4" xfId="32220"/>
    <cellStyle name="Total 2 4 2 5 3 2 5" xfId="32221"/>
    <cellStyle name="Total 2 4 2 5 3 2 6" xfId="32222"/>
    <cellStyle name="Total 2 4 2 5 3 2 7" xfId="32223"/>
    <cellStyle name="Total 2 4 2 5 3 3" xfId="32224"/>
    <cellStyle name="Total 2 4 2 5 3 4" xfId="32225"/>
    <cellStyle name="Total 2 4 2 5 3 5" xfId="32226"/>
    <cellStyle name="Total 2 4 2 5 3 6" xfId="32227"/>
    <cellStyle name="Total 2 4 2 5 3 7" xfId="32228"/>
    <cellStyle name="Total 2 4 2 5 4" xfId="3020"/>
    <cellStyle name="Total 2 4 2 5 4 2" xfId="7337"/>
    <cellStyle name="Total 2 4 2 5 4 2 2" xfId="32229"/>
    <cellStyle name="Total 2 4 2 5 4 2 3" xfId="32230"/>
    <cellStyle name="Total 2 4 2 5 4 2 4" xfId="32231"/>
    <cellStyle name="Total 2 4 2 5 4 2 5" xfId="32232"/>
    <cellStyle name="Total 2 4 2 5 4 2 6" xfId="32233"/>
    <cellStyle name="Total 2 4 2 5 4 2 7" xfId="32234"/>
    <cellStyle name="Total 2 4 2 5 4 3" xfId="32235"/>
    <cellStyle name="Total 2 4 2 5 4 4" xfId="32236"/>
    <cellStyle name="Total 2 4 2 5 4 5" xfId="32237"/>
    <cellStyle name="Total 2 4 2 5 4 6" xfId="32238"/>
    <cellStyle name="Total 2 4 2 5 5" xfId="1876"/>
    <cellStyle name="Total 2 4 2 5 5 2" xfId="7338"/>
    <cellStyle name="Total 2 4 2 5 5 2 2" xfId="32239"/>
    <cellStyle name="Total 2 4 2 5 5 2 3" xfId="32240"/>
    <cellStyle name="Total 2 4 2 5 5 2 4" xfId="32241"/>
    <cellStyle name="Total 2 4 2 5 5 2 5" xfId="32242"/>
    <cellStyle name="Total 2 4 2 5 5 2 6" xfId="32243"/>
    <cellStyle name="Total 2 4 2 5 5 2 7" xfId="32244"/>
    <cellStyle name="Total 2 4 2 5 5 3" xfId="32245"/>
    <cellStyle name="Total 2 4 2 5 5 4" xfId="32246"/>
    <cellStyle name="Total 2 4 2 5 5 5" xfId="32247"/>
    <cellStyle name="Total 2 4 2 5 5 6" xfId="32248"/>
    <cellStyle name="Total 2 4 2 5 6" xfId="7339"/>
    <cellStyle name="Total 2 4 2 5 6 2" xfId="32249"/>
    <cellStyle name="Total 2 4 2 5 6 3" xfId="32250"/>
    <cellStyle name="Total 2 4 2 5 6 4" xfId="32251"/>
    <cellStyle name="Total 2 4 2 5 6 5" xfId="32252"/>
    <cellStyle name="Total 2 4 2 5 6 6" xfId="32253"/>
    <cellStyle name="Total 2 4 2 5 6 7" xfId="32254"/>
    <cellStyle name="Total 2 4 2 5 7" xfId="7340"/>
    <cellStyle name="Total 2 4 2 5 7 2" xfId="32255"/>
    <cellStyle name="Total 2 4 2 5 7 3" xfId="32256"/>
    <cellStyle name="Total 2 4 2 5 7 4" xfId="32257"/>
    <cellStyle name="Total 2 4 2 5 7 5" xfId="32258"/>
    <cellStyle name="Total 2 4 2 5 7 6" xfId="32259"/>
    <cellStyle name="Total 2 4 2 5 7 7" xfId="32260"/>
    <cellStyle name="Total 2 4 2 5 8" xfId="32261"/>
    <cellStyle name="Total 2 4 2 5 9" xfId="32262"/>
    <cellStyle name="Total 2 4 2 6" xfId="1324"/>
    <cellStyle name="Total 2 4 2 6 10" xfId="32263"/>
    <cellStyle name="Total 2 4 2 6 2" xfId="3251"/>
    <cellStyle name="Total 2 4 2 6 2 2" xfId="7341"/>
    <cellStyle name="Total 2 4 2 6 2 2 2" xfId="32264"/>
    <cellStyle name="Total 2 4 2 6 2 2 3" xfId="32265"/>
    <cellStyle name="Total 2 4 2 6 2 2 4" xfId="32266"/>
    <cellStyle name="Total 2 4 2 6 2 2 5" xfId="32267"/>
    <cellStyle name="Total 2 4 2 6 2 2 6" xfId="32268"/>
    <cellStyle name="Total 2 4 2 6 2 2 7" xfId="32269"/>
    <cellStyle name="Total 2 4 2 6 2 3" xfId="32270"/>
    <cellStyle name="Total 2 4 2 6 2 4" xfId="32271"/>
    <cellStyle name="Total 2 4 2 6 2 5" xfId="32272"/>
    <cellStyle name="Total 2 4 2 6 2 6" xfId="32273"/>
    <cellStyle name="Total 2 4 2 6 3" xfId="2471"/>
    <cellStyle name="Total 2 4 2 6 3 2" xfId="7342"/>
    <cellStyle name="Total 2 4 2 6 3 2 2" xfId="32274"/>
    <cellStyle name="Total 2 4 2 6 3 2 3" xfId="32275"/>
    <cellStyle name="Total 2 4 2 6 3 2 4" xfId="32276"/>
    <cellStyle name="Total 2 4 2 6 3 2 5" xfId="32277"/>
    <cellStyle name="Total 2 4 2 6 3 2 6" xfId="32278"/>
    <cellStyle name="Total 2 4 2 6 3 2 7" xfId="32279"/>
    <cellStyle name="Total 2 4 2 6 3 3" xfId="32280"/>
    <cellStyle name="Total 2 4 2 6 3 4" xfId="32281"/>
    <cellStyle name="Total 2 4 2 6 3 5" xfId="32282"/>
    <cellStyle name="Total 2 4 2 6 3 6" xfId="32283"/>
    <cellStyle name="Total 2 4 2 6 4" xfId="7343"/>
    <cellStyle name="Total 2 4 2 6 4 2" xfId="32284"/>
    <cellStyle name="Total 2 4 2 6 4 3" xfId="32285"/>
    <cellStyle name="Total 2 4 2 6 4 4" xfId="32286"/>
    <cellStyle name="Total 2 4 2 6 4 5" xfId="32287"/>
    <cellStyle name="Total 2 4 2 6 4 6" xfId="32288"/>
    <cellStyle name="Total 2 4 2 6 4 7" xfId="32289"/>
    <cellStyle name="Total 2 4 2 6 5" xfId="7344"/>
    <cellStyle name="Total 2 4 2 6 5 2" xfId="32290"/>
    <cellStyle name="Total 2 4 2 6 5 3" xfId="32291"/>
    <cellStyle name="Total 2 4 2 6 5 4" xfId="32292"/>
    <cellStyle name="Total 2 4 2 6 5 5" xfId="32293"/>
    <cellStyle name="Total 2 4 2 6 5 6" xfId="32294"/>
    <cellStyle name="Total 2 4 2 6 5 7" xfId="32295"/>
    <cellStyle name="Total 2 4 2 6 6" xfId="32296"/>
    <cellStyle name="Total 2 4 2 6 7" xfId="32297"/>
    <cellStyle name="Total 2 4 2 6 8" xfId="32298"/>
    <cellStyle name="Total 2 4 2 6 9" xfId="32299"/>
    <cellStyle name="Total 2 4 2 7" xfId="2704"/>
    <cellStyle name="Total 2 4 2 7 2" xfId="32300"/>
    <cellStyle name="Total 2 4 2 7 3" xfId="32301"/>
    <cellStyle name="Total 2 4 2 7 4" xfId="32302"/>
    <cellStyle name="Total 2 4 2 7 5" xfId="32303"/>
    <cellStyle name="Total 2 4 2 7 6" xfId="32304"/>
    <cellStyle name="Total 2 4 2 7 7" xfId="32305"/>
    <cellStyle name="Total 2 4 2 7 8" xfId="32306"/>
    <cellStyle name="Total 2 4 2 7 9" xfId="32307"/>
    <cellStyle name="Total 2 4 2 8" xfId="1559"/>
    <cellStyle name="Total 2 4 2 8 2" xfId="32308"/>
    <cellStyle name="Total 2 4 2 8 3" xfId="32309"/>
    <cellStyle name="Total 2 4 2 8 4" xfId="32310"/>
    <cellStyle name="Total 2 4 2 8 5" xfId="32311"/>
    <cellStyle name="Total 2 4 2 8 6" xfId="32312"/>
    <cellStyle name="Total 2 4 2 8 7" xfId="32313"/>
    <cellStyle name="Total 2 4 2 8 8" xfId="32314"/>
    <cellStyle name="Total 2 4 2 9" xfId="7345"/>
    <cellStyle name="Total 2 4 2 9 2" xfId="32315"/>
    <cellStyle name="Total 2 4 2 9 3" xfId="32316"/>
    <cellStyle name="Total 2 4 2 9 4" xfId="32317"/>
    <cellStyle name="Total 2 4 2 9 5" xfId="32318"/>
    <cellStyle name="Total 2 4 2 9 6" xfId="32319"/>
    <cellStyle name="Total 2 4 2 9 7" xfId="32320"/>
    <cellStyle name="Total 2 4 3" xfId="1325"/>
    <cellStyle name="Total 2 4 3 10" xfId="32321"/>
    <cellStyle name="Total 2 4 3 2" xfId="3137"/>
    <cellStyle name="Total 2 4 3 2 2" xfId="7346"/>
    <cellStyle name="Total 2 4 3 2 2 2" xfId="32322"/>
    <cellStyle name="Total 2 4 3 2 2 3" xfId="32323"/>
    <cellStyle name="Total 2 4 3 2 2 4" xfId="32324"/>
    <cellStyle name="Total 2 4 3 2 2 5" xfId="32325"/>
    <cellStyle name="Total 2 4 3 2 2 6" xfId="32326"/>
    <cellStyle name="Total 2 4 3 2 2 7" xfId="32327"/>
    <cellStyle name="Total 2 4 3 2 3" xfId="32328"/>
    <cellStyle name="Total 2 4 3 2 4" xfId="32329"/>
    <cellStyle name="Total 2 4 3 2 5" xfId="32330"/>
    <cellStyle name="Total 2 4 3 2 6" xfId="32331"/>
    <cellStyle name="Total 2 4 3 3" xfId="2472"/>
    <cellStyle name="Total 2 4 3 3 2" xfId="7347"/>
    <cellStyle name="Total 2 4 3 3 2 2" xfId="32332"/>
    <cellStyle name="Total 2 4 3 3 2 3" xfId="32333"/>
    <cellStyle name="Total 2 4 3 3 2 4" xfId="32334"/>
    <cellStyle name="Total 2 4 3 3 2 5" xfId="32335"/>
    <cellStyle name="Total 2 4 3 3 2 6" xfId="32336"/>
    <cellStyle name="Total 2 4 3 3 2 7" xfId="32337"/>
    <cellStyle name="Total 2 4 3 3 3" xfId="32338"/>
    <cellStyle name="Total 2 4 3 3 4" xfId="32339"/>
    <cellStyle name="Total 2 4 3 3 5" xfId="32340"/>
    <cellStyle name="Total 2 4 3 3 6" xfId="32341"/>
    <cellStyle name="Total 2 4 3 4" xfId="7348"/>
    <cellStyle name="Total 2 4 3 4 2" xfId="32342"/>
    <cellStyle name="Total 2 4 3 4 3" xfId="32343"/>
    <cellStyle name="Total 2 4 3 4 4" xfId="32344"/>
    <cellStyle name="Total 2 4 3 4 5" xfId="32345"/>
    <cellStyle name="Total 2 4 3 4 6" xfId="32346"/>
    <cellStyle name="Total 2 4 3 4 7" xfId="32347"/>
    <cellStyle name="Total 2 4 3 5" xfId="7349"/>
    <cellStyle name="Total 2 4 3 5 2" xfId="32348"/>
    <cellStyle name="Total 2 4 3 5 3" xfId="32349"/>
    <cellStyle name="Total 2 4 3 5 4" xfId="32350"/>
    <cellStyle name="Total 2 4 3 5 5" xfId="32351"/>
    <cellStyle name="Total 2 4 3 5 6" xfId="32352"/>
    <cellStyle name="Total 2 4 3 5 7" xfId="32353"/>
    <cellStyle name="Total 2 4 3 6" xfId="32354"/>
    <cellStyle name="Total 2 4 3 7" xfId="32355"/>
    <cellStyle name="Total 2 4 3 8" xfId="32356"/>
    <cellStyle name="Total 2 4 3 9" xfId="32357"/>
    <cellStyle name="Total 2 4 4" xfId="2590"/>
    <cellStyle name="Total 2 4 4 2" xfId="32358"/>
    <cellStyle name="Total 2 4 4 3" xfId="32359"/>
    <cellStyle name="Total 2 4 4 4" xfId="32360"/>
    <cellStyle name="Total 2 4 4 5" xfId="32361"/>
    <cellStyle name="Total 2 4 4 6" xfId="32362"/>
    <cellStyle name="Total 2 4 4 7" xfId="32363"/>
    <cellStyle name="Total 2 4 4 8" xfId="32364"/>
    <cellStyle name="Total 2 4 4 9" xfId="32365"/>
    <cellStyle name="Total 2 4 5" xfId="1445"/>
    <cellStyle name="Total 2 4 5 2" xfId="32366"/>
    <cellStyle name="Total 2 4 5 3" xfId="32367"/>
    <cellStyle name="Total 2 4 5 4" xfId="32368"/>
    <cellStyle name="Total 2 4 5 5" xfId="32369"/>
    <cellStyle name="Total 2 4 5 6" xfId="32370"/>
    <cellStyle name="Total 2 4 5 7" xfId="32371"/>
    <cellStyle name="Total 2 4 5 8" xfId="32372"/>
    <cellStyle name="Total 2 4 6" xfId="7350"/>
    <cellStyle name="Total 2 4 6 2" xfId="32373"/>
    <cellStyle name="Total 2 4 6 3" xfId="32374"/>
    <cellStyle name="Total 2 4 6 4" xfId="32375"/>
    <cellStyle name="Total 2 4 6 5" xfId="32376"/>
    <cellStyle name="Total 2 4 6 6" xfId="32377"/>
    <cellStyle name="Total 2 4 6 7" xfId="32378"/>
    <cellStyle name="Total 2 4 7" xfId="32379"/>
    <cellStyle name="Total 2 4 8" xfId="32380"/>
    <cellStyle name="Total 2 4 9" xfId="32381"/>
    <cellStyle name="Total 2 5" xfId="686"/>
    <cellStyle name="Total 2 6" xfId="1326"/>
    <cellStyle name="Total 2 6 10" xfId="32382"/>
    <cellStyle name="Total 2 6 2" xfId="3033"/>
    <cellStyle name="Total 2 6 2 2" xfId="7351"/>
    <cellStyle name="Total 2 6 2 2 2" xfId="32383"/>
    <cellStyle name="Total 2 6 2 2 3" xfId="32384"/>
    <cellStyle name="Total 2 6 2 2 4" xfId="32385"/>
    <cellStyle name="Total 2 6 2 2 5" xfId="32386"/>
    <cellStyle name="Total 2 6 2 2 6" xfId="32387"/>
    <cellStyle name="Total 2 6 2 2 7" xfId="32388"/>
    <cellStyle name="Total 2 6 2 3" xfId="32389"/>
    <cellStyle name="Total 2 6 2 4" xfId="32390"/>
    <cellStyle name="Total 2 6 2 5" xfId="32391"/>
    <cellStyle name="Total 2 6 2 6" xfId="32392"/>
    <cellStyle name="Total 2 6 3" xfId="2473"/>
    <cellStyle name="Total 2 6 3 2" xfId="7352"/>
    <cellStyle name="Total 2 6 3 2 2" xfId="32393"/>
    <cellStyle name="Total 2 6 3 2 3" xfId="32394"/>
    <cellStyle name="Total 2 6 3 2 4" xfId="32395"/>
    <cellStyle name="Total 2 6 3 2 5" xfId="32396"/>
    <cellStyle name="Total 2 6 3 2 6" xfId="32397"/>
    <cellStyle name="Total 2 6 3 2 7" xfId="32398"/>
    <cellStyle name="Total 2 6 3 3" xfId="32399"/>
    <cellStyle name="Total 2 6 3 4" xfId="32400"/>
    <cellStyle name="Total 2 6 3 5" xfId="32401"/>
    <cellStyle name="Total 2 6 3 6" xfId="32402"/>
    <cellStyle name="Total 2 6 4" xfId="7353"/>
    <cellStyle name="Total 2 6 4 2" xfId="32403"/>
    <cellStyle name="Total 2 6 4 3" xfId="32404"/>
    <cellStyle name="Total 2 6 4 4" xfId="32405"/>
    <cellStyle name="Total 2 6 4 5" xfId="32406"/>
    <cellStyle name="Total 2 6 4 6" xfId="32407"/>
    <cellStyle name="Total 2 6 4 7" xfId="32408"/>
    <cellStyle name="Total 2 6 5" xfId="7354"/>
    <cellStyle name="Total 2 6 5 2" xfId="32409"/>
    <cellStyle name="Total 2 6 5 3" xfId="32410"/>
    <cellStyle name="Total 2 6 5 4" xfId="32411"/>
    <cellStyle name="Total 2 6 5 5" xfId="32412"/>
    <cellStyle name="Total 2 6 5 6" xfId="32413"/>
    <cellStyle name="Total 2 6 5 7" xfId="32414"/>
    <cellStyle name="Total 2 6 6" xfId="32415"/>
    <cellStyle name="Total 2 6 7" xfId="32416"/>
    <cellStyle name="Total 2 6 8" xfId="32417"/>
    <cellStyle name="Total 2 6 9" xfId="32418"/>
    <cellStyle name="Total 2 7" xfId="2486"/>
    <cellStyle name="Total 2 7 2" xfId="32419"/>
    <cellStyle name="Total 2 7 3" xfId="32420"/>
    <cellStyle name="Total 2 7 4" xfId="32421"/>
    <cellStyle name="Total 2 7 5" xfId="32422"/>
    <cellStyle name="Total 2 7 6" xfId="32423"/>
    <cellStyle name="Total 2 7 7" xfId="32424"/>
    <cellStyle name="Total 2 7 8" xfId="32425"/>
    <cellStyle name="Total 2 7 9" xfId="32426"/>
    <cellStyle name="Total 2 8" xfId="1341"/>
    <cellStyle name="Total 2 8 2" xfId="32427"/>
    <cellStyle name="Total 2 8 3" xfId="32428"/>
    <cellStyle name="Total 2 8 4" xfId="32429"/>
    <cellStyle name="Total 2 8 5" xfId="32430"/>
    <cellStyle name="Total 2 8 6" xfId="32431"/>
    <cellStyle name="Total 2 8 7" xfId="32432"/>
    <cellStyle name="Total 2 8 8" xfId="32433"/>
    <cellStyle name="Total 2 9" xfId="7355"/>
    <cellStyle name="Total 2 9 2" xfId="32434"/>
    <cellStyle name="Total 2 9 3" xfId="32435"/>
    <cellStyle name="Total 2 9 4" xfId="32436"/>
    <cellStyle name="Total 2 9 5" xfId="32437"/>
    <cellStyle name="Total 2 9 6" xfId="32438"/>
    <cellStyle name="Total 2 9 7" xfId="32439"/>
    <cellStyle name="Total 3" xfId="34483"/>
    <cellStyle name="Total 4" xfId="34484"/>
    <cellStyle name="Vérification 2" xfId="687"/>
    <cellStyle name="Vérification 2 2" xfId="688"/>
    <cellStyle name="Vérification 3" xfId="34485"/>
    <cellStyle name="Vérification 4" xfId="34486"/>
  </cellStyles>
  <dxfs count="6">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ill>
        <patternFill patternType="solid"/>
      </fill>
    </dxf>
    <dxf>
      <font>
        <color theme="0"/>
      </font>
    </dxf>
  </dxfs>
  <tableStyles count="0" defaultTableStyle="TableStyleMedium2" defaultPivotStyle="PivotStyleLight16"/>
  <colors>
    <mruColors>
      <color rgb="FF66FF99"/>
      <color rgb="FFFFFF66"/>
      <color rgb="FFB1A0C7"/>
      <color rgb="FFFFFFCC"/>
      <color rgb="FFCC330A"/>
      <color rgb="FFCC3300"/>
      <color rgb="FFFFFF99"/>
      <color rgb="FFFABF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11.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1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3.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4.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5.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6.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7.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8.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_rels/drawing9.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R&#233;capitulatif!A1"/></Relationships>
</file>

<file path=xl/drawings/drawing1.xml><?xml version="1.0" encoding="utf-8"?>
<xdr:wsDr xmlns:xdr="http://schemas.openxmlformats.org/drawingml/2006/spreadsheetDrawing" xmlns:a="http://schemas.openxmlformats.org/drawingml/2006/main">
  <xdr:twoCellAnchor editAs="oneCell">
    <xdr:from>
      <xdr:col>1</xdr:col>
      <xdr:colOff>170392</xdr:colOff>
      <xdr:row>5</xdr:row>
      <xdr:rowOff>42333</xdr:rowOff>
    </xdr:from>
    <xdr:to>
      <xdr:col>1</xdr:col>
      <xdr:colOff>757830</xdr:colOff>
      <xdr:row>6</xdr:row>
      <xdr:rowOff>218017</xdr:rowOff>
    </xdr:to>
    <xdr:pic>
      <xdr:nvPicPr>
        <xdr:cNvPr id="2" name="Image 20" descr="http://1.bp.blogspot.com/-XgpxNOSD5z0/UExM6HfXnPI/AAAAAAAAAKg/klozY7jgOpA/s1600/1237099306261031288Steren_Warning.svg.med.png"/>
        <xdr:cNvPicPr>
          <a:picLocks noChangeAspect="1" noChangeArrowheads="1"/>
        </xdr:cNvPicPr>
      </xdr:nvPicPr>
      <xdr:blipFill>
        <a:blip xmlns:r="http://schemas.openxmlformats.org/officeDocument/2006/relationships" r:embed="rId1" cstate="print"/>
        <a:srcRect/>
        <a:stretch>
          <a:fillRect/>
        </a:stretch>
      </xdr:blipFill>
      <xdr:spPr bwMode="auto">
        <a:xfrm>
          <a:off x="379942" y="1633008"/>
          <a:ext cx="1101788" cy="966259"/>
        </a:xfrm>
        <a:prstGeom prst="rect">
          <a:avLst/>
        </a:prstGeom>
        <a:noFill/>
        <a:ln w="9525">
          <a:noFill/>
          <a:miter lim="800000"/>
          <a:headEnd/>
          <a:tailEnd/>
        </a:ln>
      </xdr:spPr>
    </xdr:pic>
    <xdr:clientData/>
  </xdr:twoCellAnchor>
  <xdr:twoCellAnchor editAs="oneCell">
    <xdr:from>
      <xdr:col>0</xdr:col>
      <xdr:colOff>182879</xdr:colOff>
      <xdr:row>0</xdr:row>
      <xdr:rowOff>114300</xdr:rowOff>
    </xdr:from>
    <xdr:to>
      <xdr:col>2</xdr:col>
      <xdr:colOff>562852</xdr:colOff>
      <xdr:row>4</xdr:row>
      <xdr:rowOff>213360</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879" y="114300"/>
          <a:ext cx="2277353" cy="13106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990600</xdr:colOff>
      <xdr:row>0</xdr:row>
      <xdr:rowOff>123825</xdr:rowOff>
    </xdr:from>
    <xdr:to>
      <xdr:col>3</xdr:col>
      <xdr:colOff>1977560</xdr:colOff>
      <xdr:row>3</xdr:row>
      <xdr:rowOff>200025</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91325" y="123825"/>
          <a:ext cx="986960" cy="5238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485775</xdr:colOff>
      <xdr:row>0</xdr:row>
      <xdr:rowOff>123825</xdr:rowOff>
    </xdr:from>
    <xdr:to>
      <xdr:col>10</xdr:col>
      <xdr:colOff>91610</xdr:colOff>
      <xdr:row>3</xdr:row>
      <xdr:rowOff>76200</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48600" y="123825"/>
          <a:ext cx="758360" cy="5238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428625</xdr:colOff>
      <xdr:row>0</xdr:row>
      <xdr:rowOff>28575</xdr:rowOff>
    </xdr:from>
    <xdr:to>
      <xdr:col>6</xdr:col>
      <xdr:colOff>453560</xdr:colOff>
      <xdr:row>2</xdr:row>
      <xdr:rowOff>171450</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20075" y="28575"/>
          <a:ext cx="986960"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7448550</xdr:colOff>
      <xdr:row>0</xdr:row>
      <xdr:rowOff>57150</xdr:rowOff>
    </xdr:from>
    <xdr:to>
      <xdr:col>1</xdr:col>
      <xdr:colOff>8435510</xdr:colOff>
      <xdr:row>2</xdr:row>
      <xdr:rowOff>200025</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48600" y="57150"/>
          <a:ext cx="986960"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2952750</xdr:colOff>
      <xdr:row>0</xdr:row>
      <xdr:rowOff>171450</xdr:rowOff>
    </xdr:from>
    <xdr:to>
      <xdr:col>8</xdr:col>
      <xdr:colOff>3939710</xdr:colOff>
      <xdr:row>3</xdr:row>
      <xdr:rowOff>123825</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63000" y="171450"/>
          <a:ext cx="986960"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428625</xdr:colOff>
      <xdr:row>0</xdr:row>
      <xdr:rowOff>104775</xdr:rowOff>
    </xdr:from>
    <xdr:to>
      <xdr:col>14</xdr:col>
      <xdr:colOff>463085</xdr:colOff>
      <xdr:row>2</xdr:row>
      <xdr:rowOff>171450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849225" y="104775"/>
          <a:ext cx="986960"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866775</xdr:colOff>
      <xdr:row>0</xdr:row>
      <xdr:rowOff>85725</xdr:rowOff>
    </xdr:from>
    <xdr:to>
      <xdr:col>13</xdr:col>
      <xdr:colOff>853610</xdr:colOff>
      <xdr:row>2</xdr:row>
      <xdr:rowOff>152400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715875" y="85725"/>
          <a:ext cx="986960" cy="523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986960</xdr:colOff>
      <xdr:row>3</xdr:row>
      <xdr:rowOff>171450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477375" y="228600"/>
          <a:ext cx="986960"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647700</xdr:colOff>
      <xdr:row>0</xdr:row>
      <xdr:rowOff>123825</xdr:rowOff>
    </xdr:from>
    <xdr:to>
      <xdr:col>5</xdr:col>
      <xdr:colOff>482135</xdr:colOff>
      <xdr:row>3</xdr:row>
      <xdr:rowOff>76200</xdr:rowOff>
    </xdr:to>
    <xdr:pic>
      <xdr:nvPicPr>
        <xdr:cNvPr id="3"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72100" y="123825"/>
          <a:ext cx="986960" cy="523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1133475</xdr:colOff>
      <xdr:row>0</xdr:row>
      <xdr:rowOff>104775</xdr:rowOff>
    </xdr:from>
    <xdr:to>
      <xdr:col>7</xdr:col>
      <xdr:colOff>644060</xdr:colOff>
      <xdr:row>3</xdr:row>
      <xdr:rowOff>57150</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26955" y="104775"/>
          <a:ext cx="821225" cy="50101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1133475</xdr:colOff>
      <xdr:row>0</xdr:row>
      <xdr:rowOff>104775</xdr:rowOff>
    </xdr:from>
    <xdr:to>
      <xdr:col>7</xdr:col>
      <xdr:colOff>644060</xdr:colOff>
      <xdr:row>3</xdr:row>
      <xdr:rowOff>57150</xdr:rowOff>
    </xdr:to>
    <xdr:pic>
      <xdr:nvPicPr>
        <xdr:cNvPr id="2" name="Image 5" descr="flecheretour.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43725" y="104775"/>
          <a:ext cx="786935" cy="523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s051ctla\ACAL_DIRECTIONS\DMS\PERSONNES_AGEES\00-Campagne_budgetaire\2018\5_Credits_non_reconductibles\2-Imprim&#233;_recueil\Pr&#233;pa_CNR\V2_Pr&#233;pa_recueil_CNR_PA_1&#232;re%20part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 déroul"/>
      <sheetName val="N°FINESS"/>
      <sheetName val="Recapitulatif_CNR"/>
      <sheetName val="CNR_2016"/>
      <sheetName val="Remplacement_personnel"/>
      <sheetName val="Formation_QualifianteDiplômante"/>
      <sheetName val="Formations_Continues"/>
      <sheetName val="Systèmes Information"/>
      <sheetName val="Investissement_mob_SSIAD"/>
      <sheetName val="Frais financiers"/>
      <sheetName val="Matériel médical"/>
      <sheetName val="AMI"/>
      <sheetName val="Autres demandes"/>
    </sheetNames>
    <sheetDataSet>
      <sheetData sheetId="0">
        <row r="15">
          <cell r="A15" t="str">
            <v>parcours de santé</v>
          </cell>
        </row>
        <row r="16">
          <cell r="A16" t="str">
            <v>accomp PHV</v>
          </cell>
        </row>
        <row r="17">
          <cell r="A17" t="str">
            <v>ASG</v>
          </cell>
        </row>
        <row r="18">
          <cell r="A18" t="str">
            <v>bientraitance</v>
          </cell>
        </row>
        <row r="19">
          <cell r="A19" t="str">
            <v>éducation à la sexualité</v>
          </cell>
        </row>
        <row r="20">
          <cell r="A20" t="str">
            <v>formation gestes d'urgence</v>
          </cell>
        </row>
        <row r="21">
          <cell r="A21" t="str">
            <v>IDEC</v>
          </cell>
        </row>
        <row r="22">
          <cell r="A22" t="str">
            <v>analyse de la pratique</v>
          </cell>
        </row>
        <row r="23">
          <cell r="A23">
            <v>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RS-GRANDEST-DT10-CNR@ars.sante.fr" TargetMode="External"/><Relationship Id="rId3" Type="http://schemas.openxmlformats.org/officeDocument/2006/relationships/hyperlink" Target="mailto:ARS-GRANDEST-DT54-CNR@ars.sante.fr" TargetMode="External"/><Relationship Id="rId7" Type="http://schemas.openxmlformats.org/officeDocument/2006/relationships/hyperlink" Target="mailto:ARS-GRANDEST-DT08-CNR@ars.sante.fr" TargetMode="External"/><Relationship Id="rId12" Type="http://schemas.openxmlformats.org/officeDocument/2006/relationships/drawing" Target="../drawings/drawing1.xml"/><Relationship Id="rId2" Type="http://schemas.openxmlformats.org/officeDocument/2006/relationships/hyperlink" Target="mailto:ARS-GRANDEST-DT52-CNR@ars.sante.fr" TargetMode="External"/><Relationship Id="rId1" Type="http://schemas.openxmlformats.org/officeDocument/2006/relationships/hyperlink" Target="mailto:ARS-GRANDEST-DT51-CNR@ars.sante.fr" TargetMode="External"/><Relationship Id="rId6" Type="http://schemas.openxmlformats.org/officeDocument/2006/relationships/hyperlink" Target="mailto:ARS-GRANDEST-DT88-CNR@ars.sante.fr" TargetMode="External"/><Relationship Id="rId11" Type="http://schemas.openxmlformats.org/officeDocument/2006/relationships/printerSettings" Target="../printerSettings/printerSettings1.bin"/><Relationship Id="rId5" Type="http://schemas.openxmlformats.org/officeDocument/2006/relationships/hyperlink" Target="mailto:ARS-GRANDEST-DT57-CNR@ars.sante.fr" TargetMode="External"/><Relationship Id="rId10" Type="http://schemas.openxmlformats.org/officeDocument/2006/relationships/hyperlink" Target="mailto:ARS-GRANDEST-DT68-CNR@ars.sante.fr" TargetMode="External"/><Relationship Id="rId4" Type="http://schemas.openxmlformats.org/officeDocument/2006/relationships/hyperlink" Target="mailto:ARS-GRANDEST-DT55-CNR@ars.sante.fr" TargetMode="External"/><Relationship Id="rId9" Type="http://schemas.openxmlformats.org/officeDocument/2006/relationships/hyperlink" Target="mailto:ARS-GRANDEST-DT67-CNR@ars.sante.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I38"/>
  <sheetViews>
    <sheetView showGridLines="0" topLeftCell="A13" workbookViewId="0">
      <selection activeCell="B26" sqref="B26:C26"/>
    </sheetView>
  </sheetViews>
  <sheetFormatPr baseColWidth="10" defaultColWidth="0" defaultRowHeight="14.4" zeroHeight="1" x14ac:dyDescent="0.3"/>
  <cols>
    <col min="1" max="1" width="3.109375" style="115" customWidth="1"/>
    <col min="2" max="2" width="24.5546875" style="149" customWidth="1"/>
    <col min="3" max="3" width="29.6640625" style="149" customWidth="1"/>
    <col min="4" max="4" width="23" style="149" customWidth="1"/>
    <col min="5" max="5" width="19" style="149" customWidth="1"/>
    <col min="6" max="6" width="39.109375" style="149" customWidth="1"/>
    <col min="7" max="8" width="3.88671875" style="149" customWidth="1"/>
    <col min="9" max="9" width="0" style="149" hidden="1" customWidth="1"/>
    <col min="10" max="16384" width="11.44140625" style="149" hidden="1"/>
  </cols>
  <sheetData>
    <row r="1" spans="1:9" ht="20.100000000000001" customHeight="1" x14ac:dyDescent="0.3">
      <c r="A1" s="195">
        <v>2022</v>
      </c>
      <c r="B1" s="90"/>
      <c r="C1" s="377" t="s">
        <v>1439</v>
      </c>
      <c r="D1" s="377"/>
      <c r="E1" s="377"/>
      <c r="F1" s="377"/>
      <c r="G1" s="66"/>
      <c r="H1" s="115"/>
      <c r="I1" s="115"/>
    </row>
    <row r="2" spans="1:9" ht="20.100000000000001" customHeight="1" x14ac:dyDescent="0.3">
      <c r="A2" s="90"/>
      <c r="B2" s="90"/>
      <c r="C2" s="377"/>
      <c r="D2" s="377"/>
      <c r="E2" s="377"/>
      <c r="F2" s="377"/>
      <c r="G2" s="66"/>
      <c r="H2" s="115"/>
      <c r="I2" s="115"/>
    </row>
    <row r="3" spans="1:9" ht="12" customHeight="1" x14ac:dyDescent="0.3">
      <c r="A3" s="90"/>
      <c r="B3" s="90"/>
      <c r="C3" s="67"/>
      <c r="D3" s="67"/>
      <c r="E3" s="67"/>
      <c r="F3" s="67"/>
      <c r="G3" s="67"/>
      <c r="H3" s="115"/>
      <c r="I3" s="115"/>
    </row>
    <row r="4" spans="1:9" ht="43.8" customHeight="1" x14ac:dyDescent="0.3">
      <c r="A4" s="90"/>
      <c r="B4" s="90"/>
      <c r="C4" s="378" t="s">
        <v>1618</v>
      </c>
      <c r="D4" s="378"/>
      <c r="E4" s="378"/>
      <c r="F4" s="378"/>
      <c r="G4" s="68"/>
      <c r="H4" s="115"/>
      <c r="I4" s="115"/>
    </row>
    <row r="5" spans="1:9" ht="49.5" customHeight="1" thickBot="1" x14ac:dyDescent="0.35">
      <c r="A5" s="69"/>
      <c r="B5" s="69"/>
      <c r="C5" s="379" t="s">
        <v>1603</v>
      </c>
      <c r="D5" s="379"/>
      <c r="E5" s="379"/>
      <c r="F5" s="379"/>
      <c r="G5" s="97"/>
      <c r="H5" s="115"/>
      <c r="I5" s="115"/>
    </row>
    <row r="6" spans="1:9" ht="35.25" customHeight="1" thickTop="1" x14ac:dyDescent="0.3">
      <c r="A6" s="90"/>
      <c r="B6" s="79"/>
      <c r="C6" s="380" t="s">
        <v>875</v>
      </c>
      <c r="D6" s="381"/>
      <c r="E6" s="381"/>
      <c r="F6" s="382"/>
      <c r="G6" s="70"/>
      <c r="H6" s="115"/>
      <c r="I6" s="115"/>
    </row>
    <row r="7" spans="1:9" ht="18.75" customHeight="1" x14ac:dyDescent="0.3">
      <c r="A7" s="90"/>
      <c r="B7" s="79"/>
      <c r="C7" s="383"/>
      <c r="D7" s="384"/>
      <c r="E7" s="384"/>
      <c r="F7" s="385"/>
      <c r="G7" s="70"/>
      <c r="H7" s="115"/>
      <c r="I7" s="115"/>
    </row>
    <row r="8" spans="1:9" ht="18.75" customHeight="1" x14ac:dyDescent="0.3">
      <c r="A8" s="90"/>
      <c r="B8" s="90"/>
      <c r="C8" s="383"/>
      <c r="D8" s="384"/>
      <c r="E8" s="384"/>
      <c r="F8" s="385"/>
      <c r="G8" s="71"/>
      <c r="H8" s="115"/>
      <c r="I8" s="115"/>
    </row>
    <row r="9" spans="1:9" ht="18.75" customHeight="1" thickBot="1" x14ac:dyDescent="0.35">
      <c r="A9" s="89"/>
      <c r="B9" s="89"/>
      <c r="C9" s="386"/>
      <c r="D9" s="387"/>
      <c r="E9" s="387"/>
      <c r="F9" s="388"/>
      <c r="G9" s="70"/>
      <c r="H9" s="115"/>
      <c r="I9" s="115"/>
    </row>
    <row r="10" spans="1:9" ht="20.100000000000001" customHeight="1" thickTop="1" x14ac:dyDescent="0.3">
      <c r="A10" s="69"/>
      <c r="B10" s="69"/>
      <c r="C10" s="389"/>
      <c r="D10" s="389"/>
      <c r="E10" s="389"/>
      <c r="F10" s="389"/>
      <c r="G10" s="97"/>
      <c r="H10" s="115"/>
      <c r="I10" s="115"/>
    </row>
    <row r="11" spans="1:9" ht="11.25" customHeight="1" thickBot="1" x14ac:dyDescent="0.35">
      <c r="A11" s="89"/>
      <c r="B11" s="89"/>
      <c r="C11" s="89"/>
      <c r="D11" s="89"/>
      <c r="E11" s="89"/>
      <c r="F11" s="89"/>
      <c r="G11" s="89"/>
      <c r="H11" s="115"/>
      <c r="I11" s="115"/>
    </row>
    <row r="12" spans="1:9" ht="19.5" customHeight="1" thickBot="1" x14ac:dyDescent="0.35">
      <c r="A12" s="90" t="str">
        <f>IF(ISNA(VLOOKUP(C12,FINESS,5,FALSE)),"",VLOOKUP(C12,FINESS,5,FALSE))</f>
        <v/>
      </c>
      <c r="B12" s="104" t="s">
        <v>876</v>
      </c>
      <c r="C12" s="135"/>
      <c r="D12" s="77"/>
      <c r="E12" s="103" t="s">
        <v>877</v>
      </c>
      <c r="F12" s="103"/>
      <c r="G12" s="89"/>
    </row>
    <row r="13" spans="1:9" ht="19.5" customHeight="1" thickBot="1" x14ac:dyDescent="0.35">
      <c r="A13" s="90"/>
      <c r="B13" s="85" t="s">
        <v>878</v>
      </c>
      <c r="C13" s="390" t="str">
        <f>IF(ISNA(VLOOKUP(C12,FINESS,2,FALSE)),"VEUILLEZ SAISIR LE N° FINESS ET",VLOOKUP(C12,FINESS,2,FALSE))</f>
        <v>VEUILLEZ SAISIR LE N° FINESS ET</v>
      </c>
      <c r="D13" s="391"/>
      <c r="E13" s="392"/>
      <c r="F13" s="393"/>
      <c r="G13" s="89"/>
    </row>
    <row r="14" spans="1:9" ht="19.5" customHeight="1" thickBot="1" x14ac:dyDescent="0.35">
      <c r="A14" s="90"/>
      <c r="B14" s="85" t="s">
        <v>879</v>
      </c>
      <c r="C14" s="390" t="str">
        <f>IF(ISNA(VLOOKUP(C12,FINESS,8,FALSE)),"VEUILLEZ SAISIR LE N° FINESS ET",VLOOKUP(C12,FINESS,8,FALSE))</f>
        <v>VEUILLEZ SAISIR LE N° FINESS ET</v>
      </c>
      <c r="D14" s="391"/>
      <c r="E14" s="392"/>
      <c r="F14" s="393"/>
      <c r="G14" s="89"/>
    </row>
    <row r="15" spans="1:9" ht="19.5" customHeight="1" x14ac:dyDescent="0.3">
      <c r="A15" s="90"/>
      <c r="B15" s="396" t="str">
        <f>IF(OR(A12="P",ISNA(VLOOKUP(C12,FINESS,2,FALSE))),"","Rattaché à "&amp;C16&amp;" de "&amp;E16&amp;" (N° FINESS ET : "&amp;B16&amp;" )")</f>
        <v/>
      </c>
      <c r="C15" s="396"/>
      <c r="D15" s="396"/>
      <c r="E15" s="396"/>
      <c r="F15" s="396"/>
      <c r="G15" s="89"/>
    </row>
    <row r="16" spans="1:9" ht="30" customHeight="1" thickBot="1" x14ac:dyDescent="0.35">
      <c r="A16" s="90"/>
      <c r="B16" s="329" t="e">
        <f>IF(A12="P",C12,VLOOKUP(C12,FINESS,6,FALSE))</f>
        <v>#N/A</v>
      </c>
      <c r="C16" s="397" t="str">
        <f>IF(ISNA(VLOOKUP($B$16,FINESS,2,FALSE)),"VEUILLEZ SAISIR LE N° FINESS ET",VLOOKUP($B$16,FINESS,2,FALSE))</f>
        <v>VEUILLEZ SAISIR LE N° FINESS ET</v>
      </c>
      <c r="D16" s="397"/>
      <c r="E16" s="398" t="str">
        <f>IF(ISNA(VLOOKUP($B$16,FINESS,8,FALSE)),"VEUILLEZ SAISIR LE N° FINESS ET",VLOOKUP($B$16,FINESS,8,FALSE))</f>
        <v>VEUILLEZ SAISIR LE N° FINESS ET</v>
      </c>
      <c r="F16" s="398"/>
      <c r="G16" s="95"/>
    </row>
    <row r="17" spans="1:9" ht="18.75" customHeight="1" thickBot="1" x14ac:dyDescent="0.35">
      <c r="A17" s="90"/>
      <c r="B17" s="86" t="s">
        <v>880</v>
      </c>
      <c r="C17" s="107"/>
      <c r="D17" s="95"/>
      <c r="E17" s="394" t="s">
        <v>975</v>
      </c>
      <c r="F17" s="395"/>
      <c r="G17" s="98"/>
    </row>
    <row r="18" spans="1:9" ht="24" customHeight="1" thickBot="1" x14ac:dyDescent="0.35">
      <c r="A18" s="90"/>
      <c r="B18" s="223"/>
      <c r="C18" s="74"/>
      <c r="D18" s="95"/>
      <c r="E18" s="102"/>
      <c r="F18" s="98"/>
      <c r="G18" s="98"/>
    </row>
    <row r="19" spans="1:9" ht="39" customHeight="1" thickTop="1" thickBot="1" x14ac:dyDescent="0.35">
      <c r="A19" s="90"/>
      <c r="B19" s="363" t="s">
        <v>1013</v>
      </c>
      <c r="C19" s="364"/>
      <c r="D19" s="365"/>
      <c r="E19" s="354" t="s">
        <v>881</v>
      </c>
      <c r="F19" s="355"/>
      <c r="G19" s="65"/>
    </row>
    <row r="20" spans="1:9" ht="24.75" customHeight="1" thickBot="1" x14ac:dyDescent="0.35">
      <c r="A20" s="90"/>
      <c r="B20" s="366" t="s">
        <v>1476</v>
      </c>
      <c r="C20" s="367"/>
      <c r="D20" s="368"/>
      <c r="E20" s="355"/>
      <c r="F20" s="355"/>
      <c r="G20" s="134"/>
      <c r="H20" s="115"/>
      <c r="I20" s="115"/>
    </row>
    <row r="21" spans="1:9" ht="24" customHeight="1" thickBot="1" x14ac:dyDescent="0.35">
      <c r="A21" s="90"/>
      <c r="B21" s="90"/>
      <c r="C21" s="90"/>
      <c r="D21" s="95"/>
      <c r="E21" s="132" t="s">
        <v>883</v>
      </c>
      <c r="F21" s="186" t="s">
        <v>884</v>
      </c>
      <c r="G21" s="186"/>
      <c r="H21" s="115"/>
      <c r="I21" s="115"/>
    </row>
    <row r="22" spans="1:9" ht="27.75" customHeight="1" thickTop="1" thickBot="1" x14ac:dyDescent="0.35">
      <c r="A22" s="90"/>
      <c r="B22" s="360" t="s">
        <v>882</v>
      </c>
      <c r="C22" s="361"/>
      <c r="D22" s="362"/>
      <c r="E22" s="133" t="s">
        <v>885</v>
      </c>
      <c r="F22" s="186" t="s">
        <v>886</v>
      </c>
      <c r="G22" s="186"/>
      <c r="H22" s="115"/>
      <c r="I22" s="115"/>
    </row>
    <row r="23" spans="1:9" ht="27.75" customHeight="1" x14ac:dyDescent="0.3">
      <c r="A23" s="90"/>
      <c r="B23" s="369" t="s">
        <v>1470</v>
      </c>
      <c r="C23" s="370"/>
      <c r="D23" s="118">
        <f>Formation!O22</f>
        <v>0</v>
      </c>
      <c r="E23" s="133" t="s">
        <v>887</v>
      </c>
      <c r="F23" s="186" t="s">
        <v>888</v>
      </c>
      <c r="G23" s="186"/>
      <c r="H23" s="115"/>
      <c r="I23" s="115"/>
    </row>
    <row r="24" spans="1:9" ht="27.75" customHeight="1" x14ac:dyDescent="0.3">
      <c r="A24" s="90"/>
      <c r="B24" s="371" t="s">
        <v>973</v>
      </c>
      <c r="C24" s="372"/>
      <c r="D24" s="255">
        <f>Remplacement_personnel!I16+Remplacement_personnel!I26</f>
        <v>0</v>
      </c>
      <c r="E24" s="132" t="s">
        <v>889</v>
      </c>
      <c r="F24" s="186" t="s">
        <v>978</v>
      </c>
      <c r="G24" s="186"/>
      <c r="H24" s="115"/>
      <c r="I24" s="115"/>
    </row>
    <row r="25" spans="1:9" ht="27.75" customHeight="1" x14ac:dyDescent="0.3">
      <c r="A25" s="78"/>
      <c r="B25" s="373" t="s">
        <v>974</v>
      </c>
      <c r="C25" s="374"/>
      <c r="D25" s="119">
        <f>AMI!F15+AMI!F36</f>
        <v>0</v>
      </c>
      <c r="E25" s="132" t="s">
        <v>890</v>
      </c>
      <c r="F25" s="186" t="s">
        <v>891</v>
      </c>
      <c r="G25" s="186"/>
      <c r="H25" s="115"/>
      <c r="I25" s="115"/>
    </row>
    <row r="26" spans="1:9" ht="27.75" customHeight="1" x14ac:dyDescent="0.3">
      <c r="A26" s="78"/>
      <c r="B26" s="375" t="s">
        <v>1613</v>
      </c>
      <c r="C26" s="376"/>
      <c r="D26" s="333">
        <f>'Réduction Energétique'!G16</f>
        <v>0</v>
      </c>
      <c r="E26" s="133" t="s">
        <v>892</v>
      </c>
      <c r="F26" s="186" t="s">
        <v>893</v>
      </c>
      <c r="G26" s="186"/>
      <c r="H26" s="115"/>
      <c r="I26" s="115"/>
    </row>
    <row r="27" spans="1:9" ht="23.25" customHeight="1" thickBot="1" x14ac:dyDescent="0.35">
      <c r="A27" s="36"/>
      <c r="B27" s="358" t="s">
        <v>1010</v>
      </c>
      <c r="C27" s="359"/>
      <c r="D27" s="153">
        <f>Mol_traitement_medicaments_oner!J42</f>
        <v>0</v>
      </c>
      <c r="E27" s="133" t="s">
        <v>894</v>
      </c>
      <c r="F27" s="186" t="s">
        <v>895</v>
      </c>
      <c r="G27" s="186"/>
      <c r="H27" s="115"/>
      <c r="I27" s="115"/>
    </row>
    <row r="28" spans="1:9" ht="23.25" customHeight="1" thickTop="1" thickBot="1" x14ac:dyDescent="0.35">
      <c r="A28" s="36"/>
      <c r="B28" s="356" t="s">
        <v>900</v>
      </c>
      <c r="C28" s="357"/>
      <c r="D28" s="106">
        <f>SUM(D23:D27)</f>
        <v>0</v>
      </c>
      <c r="E28" s="133" t="s">
        <v>896</v>
      </c>
      <c r="F28" s="186" t="s">
        <v>897</v>
      </c>
      <c r="G28" s="186"/>
      <c r="H28" s="115"/>
      <c r="I28" s="115"/>
    </row>
    <row r="29" spans="1:9" ht="23.25" customHeight="1" thickTop="1" x14ac:dyDescent="0.3">
      <c r="A29" s="36"/>
      <c r="E29" s="133" t="s">
        <v>898</v>
      </c>
      <c r="F29" s="186" t="s">
        <v>899</v>
      </c>
      <c r="G29" s="186"/>
      <c r="H29" s="115"/>
      <c r="I29" s="115"/>
    </row>
    <row r="30" spans="1:9" ht="23.25" customHeight="1" x14ac:dyDescent="0.3">
      <c r="A30" s="36"/>
      <c r="E30" s="133" t="s">
        <v>901</v>
      </c>
      <c r="F30" s="186" t="s">
        <v>902</v>
      </c>
      <c r="G30" s="186"/>
      <c r="H30" s="115"/>
      <c r="I30" s="115"/>
    </row>
    <row r="31" spans="1:9" ht="23.25" customHeight="1" x14ac:dyDescent="0.3">
      <c r="A31" s="36"/>
      <c r="G31" s="186"/>
      <c r="H31" s="115"/>
      <c r="I31" s="115"/>
    </row>
    <row r="32" spans="1:9" ht="23.25" customHeight="1" x14ac:dyDescent="0.3">
      <c r="A32" s="36"/>
      <c r="G32" s="186"/>
      <c r="H32" s="115"/>
      <c r="I32" s="115"/>
    </row>
    <row r="33" spans="1:9" ht="23.25" customHeight="1" x14ac:dyDescent="0.3">
      <c r="A33" s="36"/>
      <c r="G33" s="186"/>
      <c r="H33" s="115"/>
      <c r="I33" s="115"/>
    </row>
    <row r="34" spans="1:9" ht="23.25" customHeight="1" x14ac:dyDescent="0.3">
      <c r="A34" s="36"/>
      <c r="E34" s="115"/>
      <c r="F34" s="115"/>
      <c r="H34" s="115"/>
      <c r="I34" s="115"/>
    </row>
    <row r="35" spans="1:9" ht="23.25" hidden="1" customHeight="1" x14ac:dyDescent="0.3">
      <c r="A35" s="36"/>
      <c r="H35" s="115"/>
      <c r="I35" s="115"/>
    </row>
    <row r="36" spans="1:9" ht="23.25" hidden="1" customHeight="1" x14ac:dyDescent="0.3">
      <c r="A36" s="90"/>
      <c r="H36" s="115"/>
      <c r="I36" s="115"/>
    </row>
    <row r="37" spans="1:9" hidden="1" x14ac:dyDescent="0.3">
      <c r="G37" s="115"/>
      <c r="H37" s="115"/>
      <c r="I37" s="115"/>
    </row>
    <row r="38" spans="1:9" hidden="1" x14ac:dyDescent="0.3"/>
  </sheetData>
  <sheetProtection algorithmName="SHA-512" hashValue="tTXpO6ibqxm9q7vLMEqG2deTQJc/YsJoh6i6xnFIPRgxZDnsx027uHw5LbvXx09amjoZzJAPXvNgqOqzi52dLA==" saltValue="fYzgj8n06TOyqp4YWj9sXw==" spinCount="100000" sheet="1" objects="1" scenarios="1" formatColumns="0" formatRows="0"/>
  <mergeCells count="23">
    <mergeCell ref="C13:D13"/>
    <mergeCell ref="E13:F13"/>
    <mergeCell ref="C14:D14"/>
    <mergeCell ref="E14:F14"/>
    <mergeCell ref="E17:F17"/>
    <mergeCell ref="B15:F15"/>
    <mergeCell ref="C16:D16"/>
    <mergeCell ref="E16:F16"/>
    <mergeCell ref="C1:F2"/>
    <mergeCell ref="C4:F4"/>
    <mergeCell ref="C5:F5"/>
    <mergeCell ref="C6:F9"/>
    <mergeCell ref="C10:F10"/>
    <mergeCell ref="E19:F20"/>
    <mergeCell ref="B28:C28"/>
    <mergeCell ref="B27:C27"/>
    <mergeCell ref="B22:D22"/>
    <mergeCell ref="B19:D19"/>
    <mergeCell ref="B20:D20"/>
    <mergeCell ref="B23:C23"/>
    <mergeCell ref="B24:C24"/>
    <mergeCell ref="B25:C25"/>
    <mergeCell ref="B26:C26"/>
  </mergeCells>
  <conditionalFormatting sqref="C13:D14">
    <cfRule type="containsText" dxfId="5" priority="1" operator="containsText" text="#N/A">
      <formula>NOT(ISERROR(SEARCH("#N/A",C13)))</formula>
    </cfRule>
  </conditionalFormatting>
  <dataValidations count="8">
    <dataValidation type="list" allowBlank="1" showInputMessage="1" showErrorMessage="1" error="Le n° FINESS que vous avez saisi n'est pas valide._x000a_Merci de vous reporter à votre décision tarifaire." promptTitle="SELECTIONNER DANS LA LISTE" prompt="le numéro FINESS ET de l'établissement concerné par la demande" sqref="C12">
      <formula1>N°FINESS</formula1>
    </dataValidation>
    <dataValidation allowBlank="1" showInputMessage="1" showErrorMessage="1" promptTitle="Nom ESMS A RENSEIGNER UNIQUEMENT" prompt="si vous ne trouvez pas votre n° FINESS dans la liste déroulante_x000a_" sqref="E13"/>
    <dataValidation type="date" allowBlank="1" showInputMessage="1" showErrorMessage="1" prompt="Merci de saisir la date au format 00/00/2018" sqref="C18">
      <formula1>43101</formula1>
      <formula2>43465</formula2>
    </dataValidation>
    <dataValidation allowBlank="1" showInputMessage="1" showErrorMessage="1" promptTitle="Commune A RENSEIGNER UNIQUEMENT" prompt="si vous ne trouvez pas votre n° FINESS dans la liste déroulante" sqref="E14"/>
    <dataValidation errorStyle="warning" allowBlank="1" showInputMessage="1" showErrorMessage="1" errorTitle="ATTENTION" error="Vous ne trouvez pas votre n°FINESS inscrit sur votre décision tarifaire dans la liste déroulante !!_x000a_Merci de saisir votre identité" promptTitle="Report automatique par FINESS" prompt="S’il y a une erreur ou que la cellule est non renseignée, merci de saisir l'identité de votre structure non tarifée par l’ARS dans la zone de saisie libre" sqref="C13:D14"/>
    <dataValidation type="date" allowBlank="1" showInputMessage="1" showErrorMessage="1" prompt="Merci de saisir la date au format JJ/MM/2021" sqref="C17">
      <formula1>44197</formula1>
      <formula2>44561</formula2>
    </dataValidation>
    <dataValidation allowBlank="1" showInputMessage="1" showErrorMessage="1" promptTitle="Cellules vérouillées" prompt="Report automatique" sqref="D23:D27"/>
    <dataValidation allowBlank="1" sqref="E21:E30"/>
  </dataValidations>
  <hyperlinks>
    <hyperlink ref="F23" r:id="rId1"/>
    <hyperlink ref="F24" r:id="rId2"/>
    <hyperlink ref="F25" r:id="rId3"/>
    <hyperlink ref="F26" r:id="rId4"/>
    <hyperlink ref="F27" r:id="rId5"/>
    <hyperlink ref="F30" r:id="rId6"/>
    <hyperlink ref="F21" r:id="rId7"/>
    <hyperlink ref="F22" r:id="rId8"/>
    <hyperlink ref="F28" r:id="rId9"/>
    <hyperlink ref="F29" r:id="rId10"/>
    <hyperlink ref="B24:C24" location="Remplacement_personnel!A1" display="Remplacement de personnel"/>
    <hyperlink ref="B25:C25" location="AMI!A1" display="AMI"/>
    <hyperlink ref="E17:F17" location="'LISEZ-MOI'!A1" display="Consignes de saisie : onglet LISEZ-MOI"/>
    <hyperlink ref="B27:C27" location="Mol_traitement_medicaments_oner!A1" display="Molécules et traitements onéreux"/>
    <hyperlink ref="B23:C23" location="Formation!A1" display="Formation"/>
    <hyperlink ref="B20:D20" location="'CNR 2020-2021'!A1" display="Justification de l'utilisation des CNR 2020 et 2021 (obligatoire)"/>
    <hyperlink ref="B26:C26" location="'Réduction Energétique'!A1" display="Réduction Energétique"/>
  </hyperlinks>
  <pageMargins left="0.7" right="0.7" top="0.75" bottom="0.75" header="0.3" footer="0.3"/>
  <pageSetup paperSize="9"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B1A0C7"/>
    <pageSetUpPr fitToPage="1"/>
  </sheetPr>
  <dimension ref="A1:G52"/>
  <sheetViews>
    <sheetView showGridLines="0" zoomScaleNormal="100" workbookViewId="0">
      <selection activeCell="E8" sqref="A8:XFD8"/>
    </sheetView>
  </sheetViews>
  <sheetFormatPr baseColWidth="10" defaultColWidth="0" defaultRowHeight="14.4" zeroHeight="1" x14ac:dyDescent="0.3"/>
  <cols>
    <col min="1" max="1" width="11.44140625" style="16" customWidth="1"/>
    <col min="2" max="2" width="32.44140625" style="42" customWidth="1"/>
    <col min="3" max="3" width="43.109375" style="42" customWidth="1"/>
    <col min="4" max="4" width="32.6640625" style="42" customWidth="1"/>
    <col min="5" max="5" width="11.88671875" bestFit="1" customWidth="1"/>
    <col min="6" max="7" width="0" hidden="1" customWidth="1"/>
    <col min="8" max="16384" width="11.44140625" hidden="1"/>
  </cols>
  <sheetData>
    <row r="1" spans="1:7" x14ac:dyDescent="0.3">
      <c r="A1" s="115"/>
      <c r="B1" s="17">
        <f>Récapitulatif!C12</f>
        <v>0</v>
      </c>
      <c r="C1" s="30" t="str">
        <f>Récapitulatif!C13</f>
        <v>VEUILLEZ SAISIR LE N° FINESS ET</v>
      </c>
      <c r="D1" s="30"/>
      <c r="E1" s="41"/>
      <c r="F1" s="44"/>
      <c r="G1" s="16"/>
    </row>
    <row r="2" spans="1:7" x14ac:dyDescent="0.3">
      <c r="A2" s="115"/>
      <c r="B2" s="113"/>
      <c r="C2" s="30" t="str">
        <f>Récapitulatif!C14</f>
        <v>VEUILLEZ SAISIR LE N° FINESS ET</v>
      </c>
      <c r="D2" s="30"/>
      <c r="E2" s="41"/>
      <c r="F2" s="44"/>
      <c r="G2" s="16"/>
    </row>
    <row r="3" spans="1:7" ht="5.25" customHeight="1" x14ac:dyDescent="0.3">
      <c r="A3" s="115"/>
      <c r="B3" s="115"/>
      <c r="C3" s="115"/>
      <c r="D3" s="115"/>
      <c r="E3" s="41"/>
      <c r="F3" s="44"/>
      <c r="G3" s="16"/>
    </row>
    <row r="4" spans="1:7" ht="35.25" customHeight="1" x14ac:dyDescent="0.3">
      <c r="A4" s="115"/>
      <c r="B4" s="537" t="s">
        <v>928</v>
      </c>
      <c r="C4" s="537"/>
      <c r="D4" s="537"/>
      <c r="E4" s="21"/>
      <c r="F4" s="44"/>
      <c r="G4" s="16"/>
    </row>
    <row r="5" spans="1:7" ht="6" customHeight="1" thickBot="1" x14ac:dyDescent="0.35">
      <c r="A5" s="115"/>
      <c r="B5" s="40"/>
      <c r="C5" s="156"/>
      <c r="D5" s="156"/>
      <c r="E5" s="21"/>
      <c r="F5" s="44"/>
      <c r="G5" s="16"/>
    </row>
    <row r="6" spans="1:7" ht="28.5" customHeight="1" thickBot="1" x14ac:dyDescent="0.35">
      <c r="A6" s="541"/>
      <c r="B6" s="538" t="s">
        <v>929</v>
      </c>
      <c r="C6" s="539"/>
      <c r="D6" s="540"/>
      <c r="E6" s="19"/>
      <c r="F6" s="44"/>
    </row>
    <row r="7" spans="1:7" ht="5.25" customHeight="1" thickBot="1" x14ac:dyDescent="0.35">
      <c r="A7" s="541"/>
      <c r="B7" s="115"/>
      <c r="C7" s="20"/>
      <c r="D7" s="115"/>
      <c r="E7" s="41"/>
      <c r="F7" s="44"/>
    </row>
    <row r="8" spans="1:7" ht="76.5" customHeight="1" thickBot="1" x14ac:dyDescent="0.35">
      <c r="A8" s="541"/>
      <c r="B8" s="507" t="s">
        <v>995</v>
      </c>
      <c r="C8" s="508"/>
      <c r="D8" s="509"/>
      <c r="E8" s="39"/>
      <c r="F8" s="44"/>
    </row>
    <row r="9" spans="1:7" ht="5.25" customHeight="1" thickBot="1" x14ac:dyDescent="0.35">
      <c r="A9" s="541"/>
      <c r="B9" s="115"/>
      <c r="C9" s="20"/>
      <c r="D9" s="115"/>
      <c r="E9" s="41"/>
      <c r="F9" s="44"/>
    </row>
    <row r="10" spans="1:7" ht="49.5" customHeight="1" thickBot="1" x14ac:dyDescent="0.35">
      <c r="A10" s="541"/>
      <c r="B10" s="565" t="s">
        <v>930</v>
      </c>
      <c r="C10" s="566"/>
      <c r="D10" s="567"/>
      <c r="E10" s="39"/>
      <c r="F10" s="44"/>
    </row>
    <row r="11" spans="1:7" ht="5.25" customHeight="1" x14ac:dyDescent="0.3">
      <c r="A11" s="115"/>
      <c r="B11" s="15"/>
      <c r="C11" s="15"/>
      <c r="D11" s="15"/>
      <c r="E11" s="15"/>
      <c r="F11" s="44"/>
    </row>
    <row r="12" spans="1:7" ht="21" x14ac:dyDescent="0.3">
      <c r="A12" s="115"/>
      <c r="B12" s="544" t="s">
        <v>994</v>
      </c>
      <c r="C12" s="544"/>
      <c r="D12" s="544"/>
      <c r="E12" s="38"/>
      <c r="F12" s="44"/>
    </row>
    <row r="13" spans="1:7" ht="3" customHeight="1" thickBot="1" x14ac:dyDescent="0.35">
      <c r="A13" s="115"/>
      <c r="B13" s="15"/>
      <c r="C13" s="15"/>
      <c r="D13" s="15"/>
      <c r="E13" s="15"/>
      <c r="F13" s="44"/>
    </row>
    <row r="14" spans="1:7" ht="49.5" customHeight="1" thickBot="1" x14ac:dyDescent="0.35">
      <c r="A14" s="115"/>
      <c r="B14" s="420" t="s">
        <v>980</v>
      </c>
      <c r="C14" s="570"/>
      <c r="D14" s="571"/>
      <c r="E14" s="37"/>
      <c r="F14" s="44"/>
    </row>
    <row r="15" spans="1:7" ht="6" customHeight="1" x14ac:dyDescent="0.3">
      <c r="A15" s="115"/>
      <c r="B15" s="32"/>
      <c r="C15" s="95"/>
      <c r="D15" s="95"/>
      <c r="E15" s="36"/>
      <c r="F15" s="44"/>
    </row>
    <row r="16" spans="1:7" ht="15.6" x14ac:dyDescent="0.3">
      <c r="A16" s="115"/>
      <c r="B16" s="34" t="s">
        <v>931</v>
      </c>
      <c r="C16" s="95"/>
      <c r="D16" s="95"/>
      <c r="E16" s="36"/>
      <c r="F16" s="44"/>
    </row>
    <row r="17" spans="1:6" ht="4.5" customHeight="1" thickBot="1" x14ac:dyDescent="0.35">
      <c r="A17" s="115"/>
      <c r="B17" s="31"/>
      <c r="C17" s="36"/>
      <c r="D17" s="36"/>
      <c r="E17" s="35"/>
      <c r="F17" s="44"/>
    </row>
    <row r="18" spans="1:6" ht="21.75" customHeight="1" thickBot="1" x14ac:dyDescent="0.35">
      <c r="A18" s="115"/>
      <c r="B18" s="516" t="s">
        <v>981</v>
      </c>
      <c r="C18" s="518"/>
      <c r="D18" s="125"/>
      <c r="E18" s="87"/>
      <c r="F18" s="44"/>
    </row>
    <row r="19" spans="1:6" ht="20.25" customHeight="1" thickBot="1" x14ac:dyDescent="0.35">
      <c r="A19" s="115"/>
      <c r="B19" s="516" t="s">
        <v>982</v>
      </c>
      <c r="C19" s="518"/>
      <c r="D19" s="157"/>
      <c r="E19" s="87"/>
      <c r="F19" s="44"/>
    </row>
    <row r="20" spans="1:6" ht="15" thickBot="1" x14ac:dyDescent="0.35">
      <c r="A20" s="115"/>
      <c r="B20" s="568" t="s">
        <v>950</v>
      </c>
      <c r="C20" s="569"/>
      <c r="D20" s="126"/>
      <c r="E20" s="87"/>
      <c r="F20" s="44"/>
    </row>
    <row r="21" spans="1:6" ht="15" thickBot="1" x14ac:dyDescent="0.35">
      <c r="A21" s="115"/>
      <c r="B21" s="559" t="s">
        <v>951</v>
      </c>
      <c r="C21" s="560"/>
      <c r="D21" s="127"/>
      <c r="E21" s="87"/>
      <c r="F21" s="44"/>
    </row>
    <row r="22" spans="1:6" ht="16.2" thickBot="1" x14ac:dyDescent="0.35">
      <c r="A22" s="115"/>
      <c r="B22" s="34" t="s">
        <v>932</v>
      </c>
      <c r="C22" s="33"/>
      <c r="D22" s="128"/>
      <c r="E22" s="87"/>
      <c r="F22" s="44"/>
    </row>
    <row r="23" spans="1:6" ht="15" thickBot="1" x14ac:dyDescent="0.35">
      <c r="A23" s="115"/>
      <c r="B23" s="516" t="s">
        <v>945</v>
      </c>
      <c r="C23" s="572"/>
      <c r="D23" s="129"/>
      <c r="E23" s="87"/>
      <c r="F23" s="44"/>
    </row>
    <row r="24" spans="1:6" ht="15" thickBot="1" x14ac:dyDescent="0.35">
      <c r="A24" s="115"/>
      <c r="B24" s="516" t="s">
        <v>946</v>
      </c>
      <c r="C24" s="572"/>
      <c r="D24" s="158"/>
      <c r="E24" s="87"/>
      <c r="F24" s="44"/>
    </row>
    <row r="25" spans="1:6" x14ac:dyDescent="0.3">
      <c r="A25" s="115"/>
      <c r="B25" s="519" t="s">
        <v>933</v>
      </c>
      <c r="C25" s="578"/>
      <c r="D25" s="129"/>
      <c r="E25" s="87"/>
      <c r="F25" s="44"/>
    </row>
    <row r="26" spans="1:6" s="42" customFormat="1" ht="15" thickBot="1" x14ac:dyDescent="0.35">
      <c r="A26" s="115"/>
      <c r="B26" s="112"/>
      <c r="C26" s="43" t="s">
        <v>937</v>
      </c>
      <c r="D26" s="159"/>
      <c r="E26" s="87"/>
      <c r="F26" s="44"/>
    </row>
    <row r="27" spans="1:6" ht="15" thickBot="1" x14ac:dyDescent="0.35">
      <c r="A27" s="115"/>
      <c r="B27" s="516" t="s">
        <v>992</v>
      </c>
      <c r="C27" s="572"/>
      <c r="D27" s="160"/>
      <c r="E27" s="87"/>
      <c r="F27" s="44"/>
    </row>
    <row r="28" spans="1:6" ht="15" thickBot="1" x14ac:dyDescent="0.35">
      <c r="A28" s="115"/>
      <c r="B28" s="573" t="s">
        <v>947</v>
      </c>
      <c r="C28" s="14" t="s">
        <v>938</v>
      </c>
      <c r="D28" s="131"/>
      <c r="E28" s="87"/>
      <c r="F28" s="44"/>
    </row>
    <row r="29" spans="1:6" s="42" customFormat="1" ht="15" thickBot="1" x14ac:dyDescent="0.35">
      <c r="A29" s="115"/>
      <c r="B29" s="574"/>
      <c r="C29" s="14" t="s">
        <v>993</v>
      </c>
      <c r="D29" s="136"/>
      <c r="E29" s="87"/>
      <c r="F29" s="44"/>
    </row>
    <row r="30" spans="1:6" s="42" customFormat="1" ht="15" thickBot="1" x14ac:dyDescent="0.35">
      <c r="A30" s="115"/>
      <c r="B30" s="575"/>
      <c r="C30" s="28" t="s">
        <v>939</v>
      </c>
      <c r="D30" s="168"/>
      <c r="E30" s="87"/>
      <c r="F30" s="44"/>
    </row>
    <row r="31" spans="1:6" ht="15" thickBot="1" x14ac:dyDescent="0.35">
      <c r="A31" s="115"/>
      <c r="B31" s="112" t="s">
        <v>940</v>
      </c>
      <c r="C31" s="43"/>
      <c r="D31" s="129"/>
      <c r="E31" s="87"/>
      <c r="F31" s="44"/>
    </row>
    <row r="32" spans="1:6" ht="27" customHeight="1" thickBot="1" x14ac:dyDescent="0.35">
      <c r="A32" s="115"/>
      <c r="B32" s="576" t="s">
        <v>984</v>
      </c>
      <c r="C32" s="577"/>
      <c r="D32" s="130"/>
      <c r="E32" s="87"/>
      <c r="F32" s="44"/>
    </row>
    <row r="33" spans="1:6" ht="16.2" thickBot="1" x14ac:dyDescent="0.35">
      <c r="A33" s="115"/>
      <c r="B33" s="558" t="s">
        <v>934</v>
      </c>
      <c r="C33" s="558"/>
      <c r="D33" s="558"/>
      <c r="E33" s="87"/>
      <c r="F33" s="44"/>
    </row>
    <row r="34" spans="1:6" x14ac:dyDescent="0.3">
      <c r="A34" s="115"/>
      <c r="B34" s="554" t="s">
        <v>944</v>
      </c>
      <c r="C34" s="555"/>
      <c r="D34" s="137"/>
      <c r="E34" s="87"/>
      <c r="F34" s="44"/>
    </row>
    <row r="35" spans="1:6" ht="16.5" customHeight="1" x14ac:dyDescent="0.3">
      <c r="A35" s="115"/>
      <c r="B35" s="556" t="s">
        <v>935</v>
      </c>
      <c r="C35" s="29" t="s">
        <v>942</v>
      </c>
      <c r="D35" s="138"/>
      <c r="E35" s="87"/>
      <c r="F35" s="44"/>
    </row>
    <row r="36" spans="1:6" x14ac:dyDescent="0.3">
      <c r="A36" s="115"/>
      <c r="B36" s="557"/>
      <c r="C36" s="29" t="s">
        <v>943</v>
      </c>
      <c r="D36" s="138"/>
      <c r="E36" s="87"/>
      <c r="F36" s="44"/>
    </row>
    <row r="37" spans="1:6" ht="15" thickBot="1" x14ac:dyDescent="0.35">
      <c r="A37" s="115"/>
      <c r="B37" s="561" t="s">
        <v>948</v>
      </c>
      <c r="C37" s="562"/>
      <c r="D37" s="138"/>
      <c r="E37" s="87"/>
      <c r="F37" s="44"/>
    </row>
    <row r="38" spans="1:6" ht="20.25" customHeight="1" thickBot="1" x14ac:dyDescent="0.35">
      <c r="A38" s="115"/>
      <c r="B38" s="516" t="s">
        <v>941</v>
      </c>
      <c r="C38" s="518"/>
      <c r="D38" s="139"/>
      <c r="E38" s="87"/>
      <c r="F38" s="44"/>
    </row>
    <row r="39" spans="1:6" ht="15" thickBot="1" x14ac:dyDescent="0.35">
      <c r="A39" s="115"/>
      <c r="B39" s="516" t="s">
        <v>936</v>
      </c>
      <c r="C39" s="518"/>
      <c r="D39" s="117"/>
      <c r="E39" s="87"/>
      <c r="F39" s="44"/>
    </row>
    <row r="40" spans="1:6" ht="27" customHeight="1" thickBot="1" x14ac:dyDescent="0.35">
      <c r="A40" s="115"/>
      <c r="B40" s="516" t="s">
        <v>983</v>
      </c>
      <c r="C40" s="518"/>
      <c r="D40" s="27"/>
      <c r="E40" s="87"/>
      <c r="F40" s="44"/>
    </row>
    <row r="41" spans="1:6" ht="15" thickBot="1" x14ac:dyDescent="0.35">
      <c r="A41" s="115"/>
      <c r="B41" s="563" t="s">
        <v>949</v>
      </c>
      <c r="C41" s="564"/>
      <c r="D41" s="140"/>
      <c r="E41" s="87"/>
      <c r="F41" s="44"/>
    </row>
    <row r="42" spans="1:6" x14ac:dyDescent="0.3">
      <c r="A42" s="115"/>
      <c r="B42" s="141"/>
      <c r="C42" s="141"/>
      <c r="D42" s="141"/>
      <c r="E42" s="87"/>
      <c r="F42" s="44"/>
    </row>
    <row r="43" spans="1:6" hidden="1" x14ac:dyDescent="0.3">
      <c r="E43" s="16"/>
      <c r="F43" s="16"/>
    </row>
    <row r="44" spans="1:6" hidden="1" x14ac:dyDescent="0.3">
      <c r="E44" s="16"/>
      <c r="F44" s="16"/>
    </row>
    <row r="45" spans="1:6" hidden="1" x14ac:dyDescent="0.3">
      <c r="E45" s="42"/>
      <c r="F45" s="42"/>
    </row>
    <row r="46" spans="1:6" hidden="1" x14ac:dyDescent="0.3">
      <c r="E46" s="42"/>
      <c r="F46" s="42"/>
    </row>
    <row r="47" spans="1:6" hidden="1" x14ac:dyDescent="0.3">
      <c r="E47" s="42"/>
      <c r="F47" s="42"/>
    </row>
    <row r="48" spans="1:6" hidden="1" x14ac:dyDescent="0.3">
      <c r="E48" s="42"/>
      <c r="F48" s="42"/>
    </row>
    <row r="49" spans="5:6" hidden="1" x14ac:dyDescent="0.3">
      <c r="E49" s="42"/>
      <c r="F49" s="42"/>
    </row>
    <row r="50" spans="5:6" hidden="1" x14ac:dyDescent="0.3"/>
    <row r="51" spans="5:6" hidden="1" x14ac:dyDescent="0.3"/>
    <row r="52" spans="5:6" hidden="1" x14ac:dyDescent="0.3"/>
  </sheetData>
  <sheetProtection formatColumns="0" formatRows="0"/>
  <mergeCells count="25">
    <mergeCell ref="B41:C41"/>
    <mergeCell ref="A6:A10"/>
    <mergeCell ref="B4:D4"/>
    <mergeCell ref="B10:D10"/>
    <mergeCell ref="B8:D8"/>
    <mergeCell ref="B18:C18"/>
    <mergeCell ref="B19:C19"/>
    <mergeCell ref="B20:C20"/>
    <mergeCell ref="B14:D14"/>
    <mergeCell ref="B23:C23"/>
    <mergeCell ref="B28:B30"/>
    <mergeCell ref="B32:C32"/>
    <mergeCell ref="B24:C24"/>
    <mergeCell ref="B25:C25"/>
    <mergeCell ref="B39:C39"/>
    <mergeCell ref="B27:C27"/>
    <mergeCell ref="B34:C34"/>
    <mergeCell ref="B35:B36"/>
    <mergeCell ref="B40:C40"/>
    <mergeCell ref="B6:D6"/>
    <mergeCell ref="B33:D33"/>
    <mergeCell ref="B21:C21"/>
    <mergeCell ref="B12:D12"/>
    <mergeCell ref="B38:C38"/>
    <mergeCell ref="B37:C37"/>
  </mergeCells>
  <dataValidations count="9">
    <dataValidation type="date" operator="greaterThanOrEqual" allowBlank="1" showInputMessage="1" showErrorMessage="1" sqref="D20">
      <formula1>43466</formula1>
    </dataValidation>
    <dataValidation type="list" allowBlank="1" showInputMessage="1" showErrorMessage="1" sqref="D40">
      <formula1>"Oui,Non,Aucune réserve"</formula1>
    </dataValidation>
    <dataValidation type="list" allowBlank="1" showInputMessage="1" showErrorMessage="1" sqref="D18">
      <formula1>"Accessibilié,remise en sécurité"</formula1>
    </dataValidation>
    <dataValidation type="date" operator="greaterThanOrEqual" allowBlank="1" showInputMessage="1" showErrorMessage="1" sqref="D21">
      <formula1>D20</formula1>
    </dataValidation>
    <dataValidation type="whole" operator="greaterThan" allowBlank="1" showInputMessage="1" showErrorMessage="1" sqref="D29 D41">
      <formula1>0</formula1>
    </dataValidation>
    <dataValidation type="decimal" allowBlank="1" showInputMessage="1" showErrorMessage="1" sqref="D30 D38">
      <formula1>0</formula1>
      <formula2>1</formula2>
    </dataValidation>
    <dataValidation type="list" allowBlank="1" showInputMessage="1" showErrorMessage="1" sqref="D39">
      <formula1>"Oui,Non"</formula1>
    </dataValidation>
    <dataValidation type="list" allowBlank="1" showInputMessage="1" showErrorMessage="1" sqref="D25">
      <formula1>$J$2:$J$4</formula1>
    </dataValidation>
    <dataValidation type="list" allowBlank="1" showInputMessage="1" showErrorMessage="1" sqref="D31">
      <formula1>$J$2:$J$4</formula1>
    </dataValidation>
  </dataValidations>
  <pageMargins left="0.7" right="0.7" top="0.75" bottom="0.75" header="0.3" footer="0.3"/>
  <pageSetup paperSize="9" scale="6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Liste_ET!$N$2:$N$4</xm:f>
          </x14:formula1>
          <xm:sqref>D23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CC3300"/>
  </sheetPr>
  <dimension ref="A1:K43"/>
  <sheetViews>
    <sheetView showGridLines="0" zoomScaleNormal="100" workbookViewId="0"/>
  </sheetViews>
  <sheetFormatPr baseColWidth="10" defaultColWidth="0" defaultRowHeight="14.4" zeroHeight="1" x14ac:dyDescent="0.3"/>
  <cols>
    <col min="1" max="1" width="6.6640625" style="149" customWidth="1"/>
    <col min="2" max="11" width="17.33203125" style="149" customWidth="1"/>
    <col min="12" max="16384" width="17.33203125" style="149" hidden="1"/>
  </cols>
  <sheetData>
    <row r="1" spans="1:10" x14ac:dyDescent="0.3">
      <c r="A1" s="141"/>
      <c r="B1" s="155">
        <f>Récapitulatif!C12</f>
        <v>0</v>
      </c>
      <c r="C1" s="414" t="str">
        <f>Récapitulatif!C13</f>
        <v>VEUILLEZ SAISIR LE N° FINESS ET</v>
      </c>
      <c r="D1" s="414"/>
      <c r="E1" s="414"/>
      <c r="F1" s="414"/>
      <c r="G1" s="414"/>
      <c r="H1" s="152"/>
      <c r="I1" s="141"/>
      <c r="J1" s="141"/>
    </row>
    <row r="2" spans="1:10" x14ac:dyDescent="0.3">
      <c r="A2" s="141"/>
      <c r="B2" s="141"/>
      <c r="C2" s="414" t="str">
        <f>Récapitulatif!C14</f>
        <v>VEUILLEZ SAISIR LE N° FINESS ET</v>
      </c>
      <c r="D2" s="414"/>
      <c r="E2" s="414"/>
      <c r="F2" s="414"/>
      <c r="G2" s="414"/>
      <c r="H2" s="152"/>
      <c r="I2" s="141"/>
      <c r="J2" s="142"/>
    </row>
    <row r="3" spans="1:10" x14ac:dyDescent="0.3">
      <c r="A3" s="141"/>
      <c r="B3" s="141"/>
      <c r="C3" s="141"/>
      <c r="D3" s="141"/>
      <c r="E3" s="141"/>
      <c r="F3" s="141"/>
      <c r="G3" s="141"/>
      <c r="H3" s="141"/>
      <c r="I3" s="141"/>
      <c r="J3" s="141"/>
    </row>
    <row r="4" spans="1:10" ht="32.25" customHeight="1" thickBot="1" x14ac:dyDescent="0.35">
      <c r="A4" s="141"/>
      <c r="B4" s="416" t="s">
        <v>996</v>
      </c>
      <c r="C4" s="416"/>
      <c r="D4" s="587"/>
      <c r="E4" s="587"/>
      <c r="F4" s="416"/>
      <c r="G4" s="416"/>
      <c r="H4" s="416"/>
      <c r="I4" s="416"/>
      <c r="J4" s="416"/>
    </row>
    <row r="5" spans="1:10" ht="35.25" customHeight="1" thickBot="1" x14ac:dyDescent="0.35">
      <c r="A5" s="419"/>
      <c r="B5" s="579" t="s">
        <v>997</v>
      </c>
      <c r="C5" s="580"/>
      <c r="D5" s="580"/>
      <c r="E5" s="580"/>
      <c r="F5" s="580"/>
      <c r="G5" s="580"/>
      <c r="H5" s="580"/>
      <c r="I5" s="580"/>
      <c r="J5" s="581"/>
    </row>
    <row r="6" spans="1:10" ht="13.5" customHeight="1" thickBot="1" x14ac:dyDescent="0.35">
      <c r="A6" s="419"/>
      <c r="B6" s="143"/>
      <c r="C6" s="145"/>
      <c r="D6" s="145"/>
      <c r="E6" s="145"/>
      <c r="F6" s="144"/>
      <c r="G6" s="144"/>
      <c r="H6" s="144"/>
      <c r="I6" s="145"/>
      <c r="J6" s="145"/>
    </row>
    <row r="7" spans="1:10" ht="55.2" customHeight="1" thickBot="1" x14ac:dyDescent="0.35">
      <c r="A7" s="419"/>
      <c r="B7" s="582" t="s">
        <v>1489</v>
      </c>
      <c r="C7" s="583"/>
      <c r="D7" s="583"/>
      <c r="E7" s="583"/>
      <c r="F7" s="583"/>
      <c r="G7" s="583"/>
      <c r="H7" s="583"/>
      <c r="I7" s="583"/>
      <c r="J7" s="584"/>
    </row>
    <row r="8" spans="1:10" ht="14.25" customHeight="1" thickBot="1" x14ac:dyDescent="0.35">
      <c r="A8" s="419"/>
      <c r="B8" s="143"/>
      <c r="C8" s="145"/>
      <c r="D8" s="145"/>
      <c r="E8" s="145"/>
      <c r="F8" s="144"/>
      <c r="G8" s="144"/>
      <c r="H8" s="144"/>
      <c r="I8" s="145"/>
      <c r="J8" s="145"/>
    </row>
    <row r="9" spans="1:10" ht="39" customHeight="1" thickBot="1" x14ac:dyDescent="0.35">
      <c r="A9" s="419"/>
      <c r="B9" s="482" t="s">
        <v>998</v>
      </c>
      <c r="C9" s="585"/>
      <c r="D9" s="585"/>
      <c r="E9" s="585"/>
      <c r="F9" s="585"/>
      <c r="G9" s="585"/>
      <c r="H9" s="585"/>
      <c r="I9" s="585"/>
      <c r="J9" s="586"/>
    </row>
    <row r="10" spans="1:10" ht="10.5" customHeight="1" thickBot="1" x14ac:dyDescent="0.35">
      <c r="A10" s="141"/>
      <c r="B10" s="141"/>
      <c r="C10" s="141"/>
      <c r="D10" s="141"/>
      <c r="E10" s="141"/>
      <c r="F10" s="141"/>
      <c r="G10" s="141"/>
      <c r="H10" s="141"/>
      <c r="I10" s="141"/>
      <c r="J10" s="141"/>
    </row>
    <row r="11" spans="1:10" ht="39" customHeight="1" thickBot="1" x14ac:dyDescent="0.35">
      <c r="A11" s="141"/>
      <c r="B11" s="154" t="s">
        <v>1076</v>
      </c>
      <c r="C11" s="172" t="s">
        <v>999</v>
      </c>
      <c r="D11" s="154" t="s">
        <v>1024</v>
      </c>
      <c r="E11" s="101" t="s">
        <v>1025</v>
      </c>
      <c r="F11" s="154" t="s">
        <v>1000</v>
      </c>
      <c r="G11" s="154" t="s">
        <v>1001</v>
      </c>
      <c r="H11" s="154" t="s">
        <v>1002</v>
      </c>
      <c r="I11" s="154" t="s">
        <v>1475</v>
      </c>
      <c r="J11" s="154" t="s">
        <v>956</v>
      </c>
    </row>
    <row r="12" spans="1:10" x14ac:dyDescent="0.3">
      <c r="A12" s="141"/>
      <c r="B12" s="173" t="s">
        <v>1003</v>
      </c>
      <c r="C12" s="173"/>
      <c r="D12" s="161"/>
      <c r="E12" s="173"/>
      <c r="F12" s="350"/>
      <c r="G12" s="164"/>
      <c r="H12" s="164"/>
      <c r="I12" s="351">
        <f t="shared" ref="I12:I41" si="0">IF(OR(G12="",H12=""),0,+F12/365*(H12+1-G12))</f>
        <v>0</v>
      </c>
      <c r="J12" s="146"/>
    </row>
    <row r="13" spans="1:10" x14ac:dyDescent="0.3">
      <c r="A13" s="141"/>
      <c r="B13" s="197"/>
      <c r="C13" s="197"/>
      <c r="D13" s="196"/>
      <c r="E13" s="197"/>
      <c r="F13" s="201"/>
      <c r="G13" s="198"/>
      <c r="H13" s="198"/>
      <c r="I13" s="352">
        <f t="shared" si="0"/>
        <v>0</v>
      </c>
      <c r="J13" s="147"/>
    </row>
    <row r="14" spans="1:10" x14ac:dyDescent="0.3">
      <c r="A14" s="141"/>
      <c r="B14" s="197"/>
      <c r="C14" s="197"/>
      <c r="D14" s="196"/>
      <c r="E14" s="197"/>
      <c r="F14" s="201"/>
      <c r="G14" s="198"/>
      <c r="H14" s="198"/>
      <c r="I14" s="352">
        <f t="shared" si="0"/>
        <v>0</v>
      </c>
      <c r="J14" s="147"/>
    </row>
    <row r="15" spans="1:10" x14ac:dyDescent="0.3">
      <c r="A15" s="141"/>
      <c r="B15" s="197"/>
      <c r="C15" s="197"/>
      <c r="D15" s="196"/>
      <c r="E15" s="197"/>
      <c r="F15" s="201"/>
      <c r="G15" s="198"/>
      <c r="H15" s="198"/>
      <c r="I15" s="352">
        <f t="shared" si="0"/>
        <v>0</v>
      </c>
      <c r="J15" s="147"/>
    </row>
    <row r="16" spans="1:10" x14ac:dyDescent="0.3">
      <c r="A16" s="141"/>
      <c r="B16" s="197"/>
      <c r="C16" s="197"/>
      <c r="D16" s="196"/>
      <c r="E16" s="197"/>
      <c r="F16" s="201"/>
      <c r="G16" s="198"/>
      <c r="H16" s="198"/>
      <c r="I16" s="352">
        <f t="shared" si="0"/>
        <v>0</v>
      </c>
      <c r="J16" s="147"/>
    </row>
    <row r="17" spans="1:10" x14ac:dyDescent="0.3">
      <c r="A17" s="141"/>
      <c r="B17" s="197"/>
      <c r="C17" s="197"/>
      <c r="D17" s="196"/>
      <c r="E17" s="197"/>
      <c r="F17" s="201"/>
      <c r="G17" s="198"/>
      <c r="H17" s="198"/>
      <c r="I17" s="352">
        <f t="shared" si="0"/>
        <v>0</v>
      </c>
      <c r="J17" s="147"/>
    </row>
    <row r="18" spans="1:10" x14ac:dyDescent="0.3">
      <c r="A18" s="141"/>
      <c r="B18" s="197"/>
      <c r="C18" s="197"/>
      <c r="D18" s="196"/>
      <c r="E18" s="197"/>
      <c r="F18" s="201"/>
      <c r="G18" s="198"/>
      <c r="H18" s="198"/>
      <c r="I18" s="352">
        <f t="shared" si="0"/>
        <v>0</v>
      </c>
      <c r="J18" s="147"/>
    </row>
    <row r="19" spans="1:10" x14ac:dyDescent="0.3">
      <c r="A19" s="141"/>
      <c r="B19" s="197"/>
      <c r="C19" s="197"/>
      <c r="D19" s="196"/>
      <c r="E19" s="197"/>
      <c r="F19" s="201"/>
      <c r="G19" s="198"/>
      <c r="H19" s="198"/>
      <c r="I19" s="352">
        <f t="shared" si="0"/>
        <v>0</v>
      </c>
      <c r="J19" s="147"/>
    </row>
    <row r="20" spans="1:10" x14ac:dyDescent="0.3">
      <c r="A20" s="141"/>
      <c r="B20" s="197"/>
      <c r="C20" s="197"/>
      <c r="D20" s="196"/>
      <c r="E20" s="197"/>
      <c r="F20" s="201"/>
      <c r="G20" s="198"/>
      <c r="H20" s="198"/>
      <c r="I20" s="352">
        <f t="shared" si="0"/>
        <v>0</v>
      </c>
      <c r="J20" s="147"/>
    </row>
    <row r="21" spans="1:10" x14ac:dyDescent="0.3">
      <c r="A21" s="141"/>
      <c r="B21" s="197"/>
      <c r="C21" s="197"/>
      <c r="D21" s="196"/>
      <c r="E21" s="197"/>
      <c r="F21" s="201"/>
      <c r="G21" s="198"/>
      <c r="H21" s="198"/>
      <c r="I21" s="352">
        <f t="shared" si="0"/>
        <v>0</v>
      </c>
      <c r="J21" s="147"/>
    </row>
    <row r="22" spans="1:10" x14ac:dyDescent="0.3">
      <c r="A22" s="141"/>
      <c r="B22" s="197"/>
      <c r="C22" s="197"/>
      <c r="D22" s="196"/>
      <c r="E22" s="197"/>
      <c r="F22" s="201"/>
      <c r="G22" s="198"/>
      <c r="H22" s="198"/>
      <c r="I22" s="352">
        <f t="shared" si="0"/>
        <v>0</v>
      </c>
      <c r="J22" s="147"/>
    </row>
    <row r="23" spans="1:10" x14ac:dyDescent="0.3">
      <c r="A23" s="141"/>
      <c r="B23" s="197"/>
      <c r="C23" s="197"/>
      <c r="D23" s="196"/>
      <c r="E23" s="197"/>
      <c r="F23" s="201"/>
      <c r="G23" s="198"/>
      <c r="H23" s="198"/>
      <c r="I23" s="352">
        <f t="shared" si="0"/>
        <v>0</v>
      </c>
      <c r="J23" s="147"/>
    </row>
    <row r="24" spans="1:10" x14ac:dyDescent="0.3">
      <c r="A24" s="141"/>
      <c r="B24" s="197"/>
      <c r="C24" s="197"/>
      <c r="D24" s="196"/>
      <c r="E24" s="197"/>
      <c r="F24" s="201"/>
      <c r="G24" s="198"/>
      <c r="H24" s="198"/>
      <c r="I24" s="352">
        <f t="shared" si="0"/>
        <v>0</v>
      </c>
      <c r="J24" s="147"/>
    </row>
    <row r="25" spans="1:10" x14ac:dyDescent="0.3">
      <c r="A25" s="141"/>
      <c r="B25" s="197"/>
      <c r="C25" s="197"/>
      <c r="D25" s="196"/>
      <c r="E25" s="197"/>
      <c r="F25" s="201"/>
      <c r="G25" s="198"/>
      <c r="H25" s="198"/>
      <c r="I25" s="352">
        <f t="shared" si="0"/>
        <v>0</v>
      </c>
      <c r="J25" s="147"/>
    </row>
    <row r="26" spans="1:10" x14ac:dyDescent="0.3">
      <c r="A26" s="141"/>
      <c r="B26" s="197"/>
      <c r="C26" s="197"/>
      <c r="D26" s="196"/>
      <c r="E26" s="197"/>
      <c r="F26" s="201"/>
      <c r="G26" s="198"/>
      <c r="H26" s="198"/>
      <c r="I26" s="352">
        <f t="shared" si="0"/>
        <v>0</v>
      </c>
      <c r="J26" s="147"/>
    </row>
    <row r="27" spans="1:10" x14ac:dyDescent="0.3">
      <c r="A27" s="141"/>
      <c r="B27" s="197"/>
      <c r="C27" s="197"/>
      <c r="D27" s="196"/>
      <c r="E27" s="197"/>
      <c r="F27" s="201"/>
      <c r="G27" s="198"/>
      <c r="H27" s="198"/>
      <c r="I27" s="352">
        <f t="shared" si="0"/>
        <v>0</v>
      </c>
      <c r="J27" s="147"/>
    </row>
    <row r="28" spans="1:10" x14ac:dyDescent="0.3">
      <c r="A28" s="141"/>
      <c r="B28" s="197"/>
      <c r="C28" s="197"/>
      <c r="D28" s="196"/>
      <c r="E28" s="197"/>
      <c r="F28" s="201"/>
      <c r="G28" s="198"/>
      <c r="H28" s="198"/>
      <c r="I28" s="352">
        <f t="shared" si="0"/>
        <v>0</v>
      </c>
      <c r="J28" s="147"/>
    </row>
    <row r="29" spans="1:10" x14ac:dyDescent="0.3">
      <c r="A29" s="141"/>
      <c r="B29" s="197"/>
      <c r="C29" s="197"/>
      <c r="D29" s="196"/>
      <c r="E29" s="197"/>
      <c r="F29" s="201"/>
      <c r="G29" s="198"/>
      <c r="H29" s="198"/>
      <c r="I29" s="352">
        <f t="shared" si="0"/>
        <v>0</v>
      </c>
      <c r="J29" s="147"/>
    </row>
    <row r="30" spans="1:10" x14ac:dyDescent="0.3">
      <c r="A30" s="141"/>
      <c r="B30" s="197"/>
      <c r="C30" s="197"/>
      <c r="D30" s="196"/>
      <c r="E30" s="197"/>
      <c r="F30" s="201"/>
      <c r="G30" s="198"/>
      <c r="H30" s="198"/>
      <c r="I30" s="352">
        <f t="shared" si="0"/>
        <v>0</v>
      </c>
      <c r="J30" s="147"/>
    </row>
    <row r="31" spans="1:10" x14ac:dyDescent="0.3">
      <c r="A31" s="141"/>
      <c r="B31" s="197"/>
      <c r="C31" s="197"/>
      <c r="D31" s="196"/>
      <c r="E31" s="197"/>
      <c r="F31" s="201"/>
      <c r="G31" s="198"/>
      <c r="H31" s="198"/>
      <c r="I31" s="352">
        <f t="shared" si="0"/>
        <v>0</v>
      </c>
      <c r="J31" s="147"/>
    </row>
    <row r="32" spans="1:10" x14ac:dyDescent="0.3">
      <c r="A32" s="141"/>
      <c r="B32" s="197"/>
      <c r="C32" s="197"/>
      <c r="D32" s="196"/>
      <c r="E32" s="197"/>
      <c r="F32" s="201"/>
      <c r="G32" s="198"/>
      <c r="H32" s="198"/>
      <c r="I32" s="352">
        <f t="shared" si="0"/>
        <v>0</v>
      </c>
      <c r="J32" s="147"/>
    </row>
    <row r="33" spans="1:10" x14ac:dyDescent="0.3">
      <c r="A33" s="141"/>
      <c r="B33" s="197"/>
      <c r="C33" s="197"/>
      <c r="D33" s="196"/>
      <c r="E33" s="197"/>
      <c r="F33" s="201"/>
      <c r="G33" s="198"/>
      <c r="H33" s="198"/>
      <c r="I33" s="352">
        <f t="shared" si="0"/>
        <v>0</v>
      </c>
      <c r="J33" s="147"/>
    </row>
    <row r="34" spans="1:10" x14ac:dyDescent="0.3">
      <c r="A34" s="141"/>
      <c r="B34" s="197"/>
      <c r="C34" s="197"/>
      <c r="D34" s="196"/>
      <c r="E34" s="197"/>
      <c r="F34" s="201"/>
      <c r="G34" s="198"/>
      <c r="H34" s="198"/>
      <c r="I34" s="352">
        <f t="shared" si="0"/>
        <v>0</v>
      </c>
      <c r="J34" s="147"/>
    </row>
    <row r="35" spans="1:10" x14ac:dyDescent="0.3">
      <c r="A35" s="141"/>
      <c r="B35" s="197"/>
      <c r="C35" s="197"/>
      <c r="D35" s="196"/>
      <c r="E35" s="197"/>
      <c r="F35" s="201"/>
      <c r="G35" s="198"/>
      <c r="H35" s="198"/>
      <c r="I35" s="352">
        <f t="shared" si="0"/>
        <v>0</v>
      </c>
      <c r="J35" s="147"/>
    </row>
    <row r="36" spans="1:10" x14ac:dyDescent="0.3">
      <c r="A36" s="141"/>
      <c r="B36" s="197"/>
      <c r="C36" s="197"/>
      <c r="D36" s="196"/>
      <c r="E36" s="197"/>
      <c r="F36" s="201"/>
      <c r="G36" s="198"/>
      <c r="H36" s="198"/>
      <c r="I36" s="352">
        <f t="shared" si="0"/>
        <v>0</v>
      </c>
      <c r="J36" s="147"/>
    </row>
    <row r="37" spans="1:10" x14ac:dyDescent="0.3">
      <c r="A37" s="141"/>
      <c r="B37" s="197"/>
      <c r="C37" s="197"/>
      <c r="D37" s="196"/>
      <c r="E37" s="197"/>
      <c r="F37" s="201"/>
      <c r="G37" s="198"/>
      <c r="H37" s="198"/>
      <c r="I37" s="352">
        <f t="shared" si="0"/>
        <v>0</v>
      </c>
      <c r="J37" s="147"/>
    </row>
    <row r="38" spans="1:10" x14ac:dyDescent="0.3">
      <c r="A38" s="141"/>
      <c r="B38" s="197"/>
      <c r="C38" s="197"/>
      <c r="D38" s="196"/>
      <c r="E38" s="197"/>
      <c r="F38" s="201"/>
      <c r="G38" s="198"/>
      <c r="H38" s="198"/>
      <c r="I38" s="352">
        <f t="shared" si="0"/>
        <v>0</v>
      </c>
      <c r="J38" s="147"/>
    </row>
    <row r="39" spans="1:10" x14ac:dyDescent="0.3">
      <c r="A39" s="141"/>
      <c r="B39" s="197"/>
      <c r="C39" s="197"/>
      <c r="D39" s="196"/>
      <c r="E39" s="197"/>
      <c r="F39" s="201"/>
      <c r="G39" s="198"/>
      <c r="H39" s="198"/>
      <c r="I39" s="352">
        <f t="shared" si="0"/>
        <v>0</v>
      </c>
      <c r="J39" s="147"/>
    </row>
    <row r="40" spans="1:10" x14ac:dyDescent="0.3">
      <c r="A40" s="141"/>
      <c r="B40" s="197"/>
      <c r="C40" s="197"/>
      <c r="D40" s="196"/>
      <c r="E40" s="197"/>
      <c r="F40" s="201"/>
      <c r="G40" s="198"/>
      <c r="H40" s="198"/>
      <c r="I40" s="352">
        <f t="shared" si="0"/>
        <v>0</v>
      </c>
      <c r="J40" s="147"/>
    </row>
    <row r="41" spans="1:10" ht="15" thickBot="1" x14ac:dyDescent="0.35">
      <c r="A41" s="141"/>
      <c r="B41" s="199"/>
      <c r="C41" s="199"/>
      <c r="D41" s="200"/>
      <c r="E41" s="199"/>
      <c r="F41" s="202"/>
      <c r="G41" s="203"/>
      <c r="H41" s="203"/>
      <c r="I41" s="353">
        <f t="shared" si="0"/>
        <v>0</v>
      </c>
      <c r="J41" s="148"/>
    </row>
    <row r="42" spans="1:10" ht="15" thickBot="1" x14ac:dyDescent="0.35">
      <c r="A42" s="141"/>
      <c r="B42" s="141"/>
      <c r="C42" s="141"/>
      <c r="D42" s="141"/>
      <c r="E42" s="141"/>
      <c r="F42" s="151"/>
      <c r="G42" s="151"/>
      <c r="H42" s="151"/>
      <c r="I42" s="141"/>
      <c r="J42" s="150">
        <f>SUM(J12:J41)</f>
        <v>0</v>
      </c>
    </row>
    <row r="43" spans="1:10" x14ac:dyDescent="0.3"/>
  </sheetData>
  <sheetProtection algorithmName="SHA-512" hashValue="WrNMDLCZJH7kRCarLqiR4qQDrOIxDzOSN+4baTG3aO16+zwLVLb+tYlI8bw8FQWwbe5ybOAsrN4HxivLhARefA==" saltValue="Gx49jLg/5aZCCoI98e1sjg==" spinCount="100000" sheet="1" objects="1" scenarios="1" formatColumns="0" formatRows="0"/>
  <mergeCells count="7">
    <mergeCell ref="A5:A9"/>
    <mergeCell ref="B5:J5"/>
    <mergeCell ref="B7:J7"/>
    <mergeCell ref="B9:J9"/>
    <mergeCell ref="C1:G1"/>
    <mergeCell ref="C2:G2"/>
    <mergeCell ref="B4:J4"/>
  </mergeCells>
  <dataValidations count="2">
    <dataValidation type="list" allowBlank="1" showInputMessage="1" showErrorMessage="1" sqref="B12:B41">
      <formula1>ListePatient</formula1>
    </dataValidation>
    <dataValidation type="date" allowBlank="1" showInputMessage="1" showErrorMessage="1" sqref="G12:H41">
      <formula1>44197</formula1>
      <formula2>44561</formula2>
    </dataValidation>
  </dataValidations>
  <pageMargins left="0.7" right="0.7" top="0.75" bottom="0.75" header="0.3" footer="0.3"/>
  <pageSetup paperSize="9" scale="6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FFFF66"/>
  </sheetPr>
  <dimension ref="A1:G14"/>
  <sheetViews>
    <sheetView showGridLines="0" workbookViewId="0">
      <selection activeCell="B9" sqref="B9"/>
    </sheetView>
  </sheetViews>
  <sheetFormatPr baseColWidth="10" defaultColWidth="0" defaultRowHeight="14.4" zeroHeight="1" x14ac:dyDescent="0.3"/>
  <cols>
    <col min="1" max="1" width="11.44140625" style="16" customWidth="1"/>
    <col min="2" max="2" width="24.88671875" customWidth="1"/>
    <col min="3" max="3" width="54.109375" customWidth="1"/>
    <col min="4" max="4" width="14.88671875" customWidth="1"/>
    <col min="5" max="5" width="11.5546875" style="49" customWidth="1"/>
    <col min="6" max="6" width="14.44140625" customWidth="1"/>
    <col min="7" max="7" width="11.44140625" customWidth="1"/>
    <col min="8" max="16384" width="11.44140625" hidden="1"/>
  </cols>
  <sheetData>
    <row r="1" spans="1:7" s="16" customFormat="1" x14ac:dyDescent="0.3">
      <c r="A1" s="110"/>
      <c r="B1" s="116">
        <f>Récapitulatif!C12</f>
        <v>0</v>
      </c>
      <c r="C1" s="588" t="str">
        <f>Récapitulatif!C13</f>
        <v>VEUILLEZ SAISIR LE N° FINESS ET</v>
      </c>
      <c r="D1" s="588"/>
      <c r="E1" s="588"/>
      <c r="F1" s="588"/>
      <c r="G1" s="115"/>
    </row>
    <row r="2" spans="1:7" s="16" customFormat="1" x14ac:dyDescent="0.3">
      <c r="A2" s="110"/>
      <c r="B2" s="113"/>
      <c r="C2" s="588" t="str">
        <f>Récapitulatif!C14</f>
        <v>VEUILLEZ SAISIR LE N° FINESS ET</v>
      </c>
      <c r="D2" s="588"/>
      <c r="E2" s="588"/>
      <c r="F2" s="588"/>
      <c r="G2" s="115"/>
    </row>
    <row r="3" spans="1:7" s="16" customFormat="1" ht="21.6" thickBot="1" x14ac:dyDescent="0.35">
      <c r="A3" s="110"/>
      <c r="B3" s="589" t="s">
        <v>952</v>
      </c>
      <c r="C3" s="589"/>
      <c r="D3" s="589"/>
      <c r="E3" s="589"/>
      <c r="F3" s="589"/>
      <c r="G3" s="115"/>
    </row>
    <row r="4" spans="1:7" ht="50.25" customHeight="1" thickBot="1" x14ac:dyDescent="0.35">
      <c r="A4" s="48"/>
      <c r="B4" s="579" t="s">
        <v>953</v>
      </c>
      <c r="C4" s="590"/>
      <c r="D4" s="590"/>
      <c r="E4" s="590"/>
      <c r="F4" s="591"/>
      <c r="G4" s="149"/>
    </row>
    <row r="5" spans="1:7" s="16" customFormat="1" ht="15" thickBot="1" x14ac:dyDescent="0.35">
      <c r="A5" s="48"/>
      <c r="B5" s="99"/>
      <c r="C5" s="99"/>
      <c r="D5" s="99"/>
      <c r="E5" s="99"/>
      <c r="F5" s="99"/>
      <c r="G5" s="115"/>
    </row>
    <row r="6" spans="1:7" ht="30.75" customHeight="1" thickBot="1" x14ac:dyDescent="0.35">
      <c r="A6" s="48"/>
      <c r="B6" s="482" t="s">
        <v>959</v>
      </c>
      <c r="C6" s="592"/>
      <c r="D6" s="592"/>
      <c r="E6" s="592"/>
      <c r="F6" s="593"/>
      <c r="G6" s="149"/>
    </row>
    <row r="7" spans="1:7" s="16" customFormat="1" ht="15" thickBot="1" x14ac:dyDescent="0.35">
      <c r="A7" s="110"/>
      <c r="B7" s="110"/>
      <c r="C7" s="110"/>
      <c r="D7" s="110"/>
      <c r="E7" s="110"/>
      <c r="F7" s="110"/>
      <c r="G7" s="115"/>
    </row>
    <row r="8" spans="1:7" ht="27" thickBot="1" x14ac:dyDescent="0.35">
      <c r="A8" s="110"/>
      <c r="B8" s="124" t="s">
        <v>954</v>
      </c>
      <c r="C8" s="154" t="s">
        <v>955</v>
      </c>
      <c r="D8" s="154" t="s">
        <v>958</v>
      </c>
      <c r="E8" s="154" t="s">
        <v>957</v>
      </c>
      <c r="F8" s="154" t="s">
        <v>956</v>
      </c>
      <c r="G8" s="149"/>
    </row>
    <row r="9" spans="1:7" ht="24.75" customHeight="1" thickBot="1" x14ac:dyDescent="0.35">
      <c r="A9" s="110"/>
      <c r="B9" s="10"/>
      <c r="C9" s="111"/>
      <c r="D9" s="109"/>
      <c r="E9" s="46"/>
      <c r="F9" s="45"/>
      <c r="G9" s="149"/>
    </row>
    <row r="10" spans="1:7" ht="26.25" customHeight="1" thickBot="1" x14ac:dyDescent="0.35">
      <c r="A10" s="110"/>
      <c r="B10" s="10"/>
      <c r="C10" s="111"/>
      <c r="D10" s="109"/>
      <c r="E10" s="46"/>
      <c r="F10" s="45"/>
      <c r="G10" s="149"/>
    </row>
    <row r="11" spans="1:7" ht="27.75" customHeight="1" thickBot="1" x14ac:dyDescent="0.35">
      <c r="A11" s="110"/>
      <c r="B11" s="10"/>
      <c r="C11" s="111"/>
      <c r="D11" s="109"/>
      <c r="E11" s="46"/>
      <c r="F11" s="45"/>
      <c r="G11" s="149"/>
    </row>
    <row r="12" spans="1:7" ht="15" thickBot="1" x14ac:dyDescent="0.35">
      <c r="A12" s="110"/>
      <c r="B12" s="110"/>
      <c r="C12" s="88"/>
      <c r="D12" s="88"/>
      <c r="E12" s="88"/>
      <c r="F12" s="47">
        <f>SUM(F9:F11)</f>
        <v>0</v>
      </c>
      <c r="G12" s="115"/>
    </row>
    <row r="13" spans="1:7" x14ac:dyDescent="0.3">
      <c r="A13" s="110"/>
      <c r="B13" s="110"/>
      <c r="C13" s="110"/>
      <c r="D13" s="110"/>
      <c r="E13" s="110"/>
      <c r="F13" s="110"/>
      <c r="G13" s="115"/>
    </row>
    <row r="14" spans="1:7" ht="15" hidden="1" customHeight="1" x14ac:dyDescent="0.3">
      <c r="B14" s="16"/>
      <c r="C14" s="16"/>
      <c r="D14" s="16"/>
      <c r="E14" s="16"/>
      <c r="F14" s="16"/>
      <c r="G14" s="16"/>
    </row>
  </sheetData>
  <sheetProtection formatColumns="0" formatRows="0"/>
  <mergeCells count="5">
    <mergeCell ref="C1:F1"/>
    <mergeCell ref="C2:F2"/>
    <mergeCell ref="B3:F3"/>
    <mergeCell ref="B4:F4"/>
    <mergeCell ref="B6:F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J52"/>
  <sheetViews>
    <sheetView topLeftCell="F13" workbookViewId="0">
      <selection activeCell="F13" sqref="F13"/>
    </sheetView>
  </sheetViews>
  <sheetFormatPr baseColWidth="10" defaultColWidth="11.44140625" defaultRowHeight="14.4" x14ac:dyDescent="0.3"/>
  <cols>
    <col min="1" max="3" width="11.44140625" style="222"/>
    <col min="4" max="4" width="13.109375" style="222" bestFit="1" customWidth="1"/>
    <col min="5" max="5" width="37.109375" style="222" bestFit="1" customWidth="1"/>
    <col min="6" max="6" width="55.109375" style="222" bestFit="1" customWidth="1"/>
    <col min="7" max="7" width="134.88671875" style="222" bestFit="1" customWidth="1"/>
    <col min="8" max="8" width="47.6640625" style="222" bestFit="1" customWidth="1"/>
    <col min="9" max="16384" width="11.44140625" style="222"/>
  </cols>
  <sheetData>
    <row r="1" spans="1:10" ht="27" thickBot="1" x14ac:dyDescent="0.35">
      <c r="A1" s="72" t="s">
        <v>1082</v>
      </c>
      <c r="B1" s="72" t="s">
        <v>1083</v>
      </c>
      <c r="C1" s="72" t="s">
        <v>1081</v>
      </c>
      <c r="D1" s="72" t="s">
        <v>985</v>
      </c>
      <c r="E1" s="72" t="s">
        <v>986</v>
      </c>
      <c r="F1" s="72" t="s">
        <v>987</v>
      </c>
      <c r="G1" s="72" t="s">
        <v>988</v>
      </c>
      <c r="H1" s="72" t="s">
        <v>989</v>
      </c>
      <c r="I1" s="72" t="s">
        <v>990</v>
      </c>
      <c r="J1" s="72" t="s">
        <v>991</v>
      </c>
    </row>
    <row r="2" spans="1:10" x14ac:dyDescent="0.3">
      <c r="A2" s="231" t="e">
        <f>Récapitulatif!$B$16</f>
        <v>#N/A</v>
      </c>
      <c r="B2" s="232">
        <f>+Récapitulatif!$C$12</f>
        <v>0</v>
      </c>
      <c r="C2" s="233" t="str">
        <f>Récapitulatif!$A$12</f>
        <v/>
      </c>
      <c r="D2" s="233">
        <v>1</v>
      </c>
      <c r="E2" s="232" t="s">
        <v>964</v>
      </c>
      <c r="F2" s="232" t="str">
        <f>IF(J2&gt;0,Remplacement_personnel!B21&amp;" - "&amp;Remplacement_personnel!C21,"")</f>
        <v/>
      </c>
      <c r="G2" s="232" t="str">
        <f>IF(Remplacement_personnel!F21&lt;=0,"",Remplacement_personnel!F21&amp;" ETP annuel remplacé - ")&amp;Remplacement_personnel!G21</f>
        <v/>
      </c>
      <c r="H2" s="232" t="str">
        <f>IF(J2&gt;0,"Plan interne de lutte contre l'absentéisme - taux d'absentéisme = "&amp;Remplacement_personnel!$F$11&amp;" - taux d'AMCD = "&amp;Remplacement_personnel!$I$11,"")</f>
        <v/>
      </c>
      <c r="I2" s="234">
        <f>IF(ISBLANK(Remplacement_personnel!H21),Remplacement_personnel!I21,Remplacement_personnel!H21)</f>
        <v>0</v>
      </c>
      <c r="J2" s="235">
        <f>Remplacement_personnel!I21</f>
        <v>0</v>
      </c>
    </row>
    <row r="3" spans="1:10" ht="15" customHeight="1" x14ac:dyDescent="0.3">
      <c r="A3" s="236" t="e">
        <f>Récapitulatif!$B$16</f>
        <v>#N/A</v>
      </c>
      <c r="B3" s="214">
        <f>+Récapitulatif!$C$12</f>
        <v>0</v>
      </c>
      <c r="C3" s="224" t="str">
        <f>Récapitulatif!$A$12</f>
        <v/>
      </c>
      <c r="D3" s="224">
        <v>2</v>
      </c>
      <c r="E3" s="214" t="s">
        <v>964</v>
      </c>
      <c r="F3" s="214" t="str">
        <f>IF(J3&gt;0,Remplacement_personnel!B22&amp;" - "&amp;Remplacement_personnel!C22,"")</f>
        <v/>
      </c>
      <c r="G3" s="214" t="str">
        <f>IF(Remplacement_personnel!F22&lt;=0,"",Remplacement_personnel!F22&amp;" ETP annuel remplacé - ")&amp;Remplacement_personnel!G22</f>
        <v/>
      </c>
      <c r="H3" s="214" t="str">
        <f>IF(J3&gt;0,"Plan interne de lutte contre l'absentéisme - taux d'absentéisme = "&amp;Remplacement_personnel!$F$11&amp;" - taux d'AMCD = "&amp;Remplacement_personnel!$I$11,"")</f>
        <v/>
      </c>
      <c r="I3" s="227">
        <f>IF(ISBLANK(Remplacement_personnel!H22),Remplacement_personnel!I22,Remplacement_personnel!H22)</f>
        <v>0</v>
      </c>
      <c r="J3" s="237">
        <f>Remplacement_personnel!I22</f>
        <v>0</v>
      </c>
    </row>
    <row r="4" spans="1:10" x14ac:dyDescent="0.3">
      <c r="A4" s="236" t="e">
        <f>Récapitulatif!$B$16</f>
        <v>#N/A</v>
      </c>
      <c r="B4" s="214">
        <f>+Récapitulatif!$C$12</f>
        <v>0</v>
      </c>
      <c r="C4" s="224" t="str">
        <f>Récapitulatif!$A$12</f>
        <v/>
      </c>
      <c r="D4" s="224">
        <v>3</v>
      </c>
      <c r="E4" s="214" t="s">
        <v>964</v>
      </c>
      <c r="F4" s="214" t="str">
        <f>IF(J4&gt;0,Remplacement_personnel!B23&amp;" - "&amp;Remplacement_personnel!C23,"")</f>
        <v/>
      </c>
      <c r="G4" s="214" t="str">
        <f>IF(Remplacement_personnel!F23&lt;=0,"",Remplacement_personnel!F23&amp;" ETP annuel remplacé - ")&amp;Remplacement_personnel!G23</f>
        <v/>
      </c>
      <c r="H4" s="214" t="str">
        <f>IF(J4&gt;0,"Plan interne de lutte contre l'absentéisme - taux d'absentéisme = "&amp;Remplacement_personnel!$F$11&amp;" - taux d'AMCD = "&amp;Remplacement_personnel!$I$11,"")</f>
        <v/>
      </c>
      <c r="I4" s="227">
        <f>IF(ISBLANK(Remplacement_personnel!H23),Remplacement_personnel!I23,Remplacement_personnel!H23)</f>
        <v>0</v>
      </c>
      <c r="J4" s="237">
        <f>Remplacement_personnel!I23</f>
        <v>0</v>
      </c>
    </row>
    <row r="5" spans="1:10" x14ac:dyDescent="0.3">
      <c r="A5" s="236" t="e">
        <f>Récapitulatif!$B$16</f>
        <v>#N/A</v>
      </c>
      <c r="B5" s="214">
        <f>+Récapitulatif!$C$12</f>
        <v>0</v>
      </c>
      <c r="C5" s="224" t="str">
        <f>Récapitulatif!$A$12</f>
        <v/>
      </c>
      <c r="D5" s="224">
        <v>4</v>
      </c>
      <c r="E5" s="214" t="s">
        <v>964</v>
      </c>
      <c r="F5" s="214" t="str">
        <f>IF(J5&gt;0,Remplacement_personnel!B24&amp;" - "&amp;Remplacement_personnel!C24,"")</f>
        <v/>
      </c>
      <c r="G5" s="214" t="str">
        <f>IF(Remplacement_personnel!F24&lt;=0,"",Remplacement_personnel!F24&amp;" ETP annuel remplacé - ")&amp;Remplacement_personnel!G24</f>
        <v/>
      </c>
      <c r="H5" s="214" t="str">
        <f>IF(J5&gt;0,"Plan interne de lutte contre l'absentéisme - taux d'absentéisme = "&amp;Remplacement_personnel!$F$11&amp;" - taux d'AMCD = "&amp;Remplacement_personnel!$I$11,"")</f>
        <v/>
      </c>
      <c r="I5" s="227">
        <f>IF(ISBLANK(Remplacement_personnel!H24),Remplacement_personnel!I24,Remplacement_personnel!H24)</f>
        <v>0</v>
      </c>
      <c r="J5" s="237">
        <f>Remplacement_personnel!I24</f>
        <v>0</v>
      </c>
    </row>
    <row r="6" spans="1:10" x14ac:dyDescent="0.3">
      <c r="A6" s="236" t="e">
        <f>Récapitulatif!$B$16</f>
        <v>#N/A</v>
      </c>
      <c r="B6" s="214">
        <f>+Récapitulatif!$C$12</f>
        <v>0</v>
      </c>
      <c r="C6" s="224" t="str">
        <f>Récapitulatif!$A$12</f>
        <v/>
      </c>
      <c r="D6" s="224">
        <v>5</v>
      </c>
      <c r="E6" s="214" t="s">
        <v>964</v>
      </c>
      <c r="F6" s="214" t="str">
        <f>IF(J6&gt;0,Remplacement_personnel!B25&amp;" - "&amp;Remplacement_personnel!C25,"")</f>
        <v/>
      </c>
      <c r="G6" s="214" t="str">
        <f>IF(Remplacement_personnel!F25&lt;=0,"",Remplacement_personnel!F25&amp;" ETP annuel remplacé - ")&amp;Remplacement_personnel!G25</f>
        <v/>
      </c>
      <c r="H6" s="214" t="str">
        <f>IF(J6&gt;0,"Plan interne de lutte contre l'absentéisme - taux d'absentéisme = "&amp;Remplacement_personnel!$F$11&amp;" - taux d'AMCD = "&amp;Remplacement_personnel!$I$11,"")</f>
        <v/>
      </c>
      <c r="I6" s="227">
        <f>IF(ISBLANK(Remplacement_personnel!H25),Remplacement_personnel!I25,Remplacement_personnel!H25)</f>
        <v>0</v>
      </c>
      <c r="J6" s="237">
        <f>Remplacement_personnel!I25</f>
        <v>0</v>
      </c>
    </row>
    <row r="7" spans="1:10" ht="15" thickBot="1" x14ac:dyDescent="0.35">
      <c r="A7" s="334" t="e">
        <f>Récapitulatif!$B$16</f>
        <v>#N/A</v>
      </c>
      <c r="B7" s="335">
        <f>+Récapitulatif!$C$12</f>
        <v>0</v>
      </c>
      <c r="C7" s="336" t="str">
        <f>Récapitulatif!$A$12</f>
        <v/>
      </c>
      <c r="D7" s="336" t="s">
        <v>1415</v>
      </c>
      <c r="E7" s="335" t="s">
        <v>964</v>
      </c>
      <c r="F7" s="337" t="str">
        <f>IF($J7&gt;0,Remplacement_personnel!C16,"")</f>
        <v/>
      </c>
      <c r="G7" s="337" t="str">
        <f>IF($J7&gt;0,Remplacement_personnel!G16,"")</f>
        <v/>
      </c>
      <c r="H7" s="337" t="str">
        <f>IF($J7&gt;0,"taux d'absentéisme passe de "&amp;Remplacement_personnel!$F$11&amp;" à "&amp;Remplacement_personnel!E16&amp;" - taux d'AMCD passe de "&amp;Remplacement_personnel!$I$11&amp;" à "&amp;Remplacement_personnel!F16,"")</f>
        <v/>
      </c>
      <c r="I7" s="338">
        <f>IF($J7&gt;0,Remplacement_personnel!H16,0)</f>
        <v>0</v>
      </c>
      <c r="J7" s="339">
        <f>Remplacement_personnel!I16</f>
        <v>0</v>
      </c>
    </row>
    <row r="8" spans="1:10" x14ac:dyDescent="0.3">
      <c r="A8" s="231" t="e">
        <f>Récapitulatif!$B$16</f>
        <v>#N/A</v>
      </c>
      <c r="B8" s="232">
        <f>+Récapitulatif!$C$12</f>
        <v>0</v>
      </c>
      <c r="C8" s="233" t="str">
        <f>Récapitulatif!$A$12</f>
        <v/>
      </c>
      <c r="D8" s="233">
        <v>1</v>
      </c>
      <c r="E8" s="232" t="s">
        <v>1613</v>
      </c>
      <c r="F8" s="232" t="str">
        <f>IF(J8&gt;0,'Réduction Energétique'!B13,"")</f>
        <v/>
      </c>
      <c r="G8" s="349" t="str">
        <f>IF(J8&gt;0,'Réduction Energétique'!C13,"")</f>
        <v/>
      </c>
      <c r="H8" s="349" t="str">
        <f>IF(J8&gt;0,"Réduction d'énergie attendue : "&amp;'Réduction Energétique'!D13&amp;" - Date : "&amp;'Réduction Energétique'!E13,"")</f>
        <v/>
      </c>
      <c r="I8" s="234">
        <f>IF(ISBLANK('Réduction Energétique'!F13),'Réduction Energétique'!G13,'Réduction Energétique'!F13)</f>
        <v>0</v>
      </c>
      <c r="J8" s="235">
        <f>'Réduction Energétique'!G13</f>
        <v>0</v>
      </c>
    </row>
    <row r="9" spans="1:10" x14ac:dyDescent="0.3">
      <c r="A9" s="236" t="e">
        <f>Récapitulatif!$B$16</f>
        <v>#N/A</v>
      </c>
      <c r="B9" s="345">
        <f>+Récapitulatif!$C$12</f>
        <v>0</v>
      </c>
      <c r="C9" s="346" t="str">
        <f>Récapitulatif!$A$12</f>
        <v/>
      </c>
      <c r="D9" s="346">
        <v>2</v>
      </c>
      <c r="E9" s="345" t="s">
        <v>1613</v>
      </c>
      <c r="F9" s="347" t="str">
        <f>IF(J9&gt;0,'Réduction Energétique'!B14,"")</f>
        <v/>
      </c>
      <c r="G9" s="347" t="str">
        <f>IF(J9&gt;0,'Réduction Energétique'!C14,"")</f>
        <v/>
      </c>
      <c r="H9" s="347" t="str">
        <f>IF(J9&gt;0,"Réduction d'énergie attendue : "&amp;'Réduction Energétique'!D14&amp;" - Date : "&amp;'Réduction Energétique'!E14,"")</f>
        <v/>
      </c>
      <c r="I9" s="348">
        <f>IF(ISBLANK('Réduction Energétique'!F14),'Réduction Energétique'!G14,'Réduction Energétique'!F14)</f>
        <v>0</v>
      </c>
      <c r="J9" s="237">
        <f>'Réduction Energétique'!G14</f>
        <v>0</v>
      </c>
    </row>
    <row r="10" spans="1:10" ht="15" thickBot="1" x14ac:dyDescent="0.35">
      <c r="A10" s="238" t="e">
        <f>Récapitulatif!$B$16</f>
        <v>#N/A</v>
      </c>
      <c r="B10" s="239">
        <f>+Récapitulatif!$C$12</f>
        <v>0</v>
      </c>
      <c r="C10" s="240" t="str">
        <f>Récapitulatif!$A$12</f>
        <v/>
      </c>
      <c r="D10" s="240">
        <v>3</v>
      </c>
      <c r="E10" s="239" t="s">
        <v>1613</v>
      </c>
      <c r="F10" s="243" t="str">
        <f>IF(J10&gt;0,'Réduction Energétique'!B15,"")</f>
        <v/>
      </c>
      <c r="G10" s="243" t="str">
        <f>IF(J10&gt;0,'Réduction Energétique'!C15,"")</f>
        <v/>
      </c>
      <c r="H10" s="243" t="str">
        <f>IF(J10&gt;0,"Réduction d'énergie attendue : "&amp;'Réduction Energétique'!D15&amp;" - Date : "&amp;'Réduction Energétique'!E15,"")</f>
        <v/>
      </c>
      <c r="I10" s="244">
        <f>IF(ISBLANK('Réduction Energétique'!F15),'Réduction Energétique'!G15,'Réduction Energétique'!F15)</f>
        <v>0</v>
      </c>
      <c r="J10" s="241">
        <f>'Réduction Energétique'!G15</f>
        <v>0</v>
      </c>
    </row>
    <row r="11" spans="1:10" x14ac:dyDescent="0.3">
      <c r="A11" s="340" t="e">
        <f>Récapitulatif!$B$16</f>
        <v>#N/A</v>
      </c>
      <c r="B11" s="229">
        <f>+Récapitulatif!$C$12</f>
        <v>0</v>
      </c>
      <c r="C11" s="230" t="str">
        <f>Récapitulatif!$A$12</f>
        <v/>
      </c>
      <c r="D11" s="341">
        <v>1</v>
      </c>
      <c r="E11" s="342" t="s">
        <v>967</v>
      </c>
      <c r="F11" s="342" t="str">
        <f>IF(J11&gt;0,AMI!B4,"")</f>
        <v/>
      </c>
      <c r="G11" s="343" t="str">
        <f>IF(J11&gt;0,AMI!B32&amp;" = "&amp;AMI!F32&amp;" - "&amp;AMI!B33&amp;" = "&amp;AMI!F33,"")</f>
        <v/>
      </c>
      <c r="H11" s="342" t="str">
        <f>IF(J11&gt;0,"taux de GIR 1 et 2 = "&amp;IF(AMI!F26&gt;0,ROUND(AMI!F27/AMI!F26,2),0)&amp;" - % double passage = "&amp;AMI!F28&amp;" - temps d'intervention hebdomadaire = "&amp;AMI!F29,"")</f>
        <v/>
      </c>
      <c r="I11" s="242">
        <f>IF(J11&gt;0,AMI!F34,0)</f>
        <v>0</v>
      </c>
      <c r="J11" s="344">
        <f>AMI!F36</f>
        <v>0</v>
      </c>
    </row>
    <row r="12" spans="1:10" ht="15" thickBot="1" x14ac:dyDescent="0.35">
      <c r="A12" s="238" t="e">
        <f>Récapitulatif!$B$16</f>
        <v>#N/A</v>
      </c>
      <c r="B12" s="239">
        <f>+Récapitulatif!$C$12</f>
        <v>0</v>
      </c>
      <c r="C12" s="240" t="str">
        <f>Récapitulatif!$A$12</f>
        <v/>
      </c>
      <c r="D12" s="245" t="s">
        <v>1415</v>
      </c>
      <c r="E12" s="246" t="s">
        <v>967</v>
      </c>
      <c r="F12" s="246" t="str">
        <f>IF($J12&gt;0,AMI!B15,"")</f>
        <v/>
      </c>
      <c r="G12" s="246" t="str">
        <f>IF($J12&gt;0,AMI!C15,"")</f>
        <v/>
      </c>
      <c r="H12" s="246" t="str">
        <f>IF($J12&gt;0,AMI!D15,"")</f>
        <v/>
      </c>
      <c r="I12" s="247">
        <f>IF(J12&gt;0,AMI!E15,0)</f>
        <v>0</v>
      </c>
      <c r="J12" s="248">
        <f>AMI!F15</f>
        <v>0</v>
      </c>
    </row>
    <row r="13" spans="1:10" s="5" customFormat="1" ht="17.25" customHeight="1" x14ac:dyDescent="0.3">
      <c r="A13" s="257" t="e">
        <f>Récapitulatif!$B$16</f>
        <v>#N/A</v>
      </c>
      <c r="B13" s="258">
        <f>+Récapitulatif!$C$12</f>
        <v>0</v>
      </c>
      <c r="C13" s="259" t="str">
        <f>Récapitulatif!$A$12</f>
        <v/>
      </c>
      <c r="D13" s="260">
        <v>1</v>
      </c>
      <c r="E13" s="261" t="s">
        <v>1011</v>
      </c>
      <c r="F13" s="261" t="str">
        <f>IF($J13&gt;0,Mol_traitement_medicaments_oner!B12&amp;" - Nom du médicament = "&amp;Mol_traitement_medicaments_oner!C12,"")</f>
        <v/>
      </c>
      <c r="G13" s="262" t="str">
        <f>IF($J13&gt;0,"Molécules : "&amp;Mol_traitement_medicaments_oner!D12&amp;" - Pathologie : "&amp;Mol_traitement_medicaments_oner!E12&amp;" - Coût annuel = "&amp;Mol_traitement_medicaments_oner!F12&amp;" € - durée : "&amp;Mol_traitement_medicaments_oner!H12+1-Mol_traitement_medicaments_oner!G12&amp;" jours","")</f>
        <v/>
      </c>
      <c r="H13" s="262" t="str">
        <f>IF($J13&gt;0,"Début traitement = "&amp;TEXT(Mol_traitement_medicaments_oner!G12,"JJ/MM/AA ")&amp;"-"&amp;" Fin traitement = "&amp;TEXT(Mol_traitement_medicaments_oner!H12,"JJ/MM/AA"),"")</f>
        <v/>
      </c>
      <c r="I13" s="263">
        <f>Mol_traitement_medicaments_oner!I12</f>
        <v>0</v>
      </c>
      <c r="J13" s="256">
        <f>Mol_traitement_medicaments_oner!J12</f>
        <v>0</v>
      </c>
    </row>
    <row r="14" spans="1:10" s="5" customFormat="1" ht="18" customHeight="1" x14ac:dyDescent="0.3">
      <c r="A14" s="236" t="e">
        <f>Récapitulatif!$B$16</f>
        <v>#N/A</v>
      </c>
      <c r="B14" s="214">
        <f>+Récapitulatif!$C$12</f>
        <v>0</v>
      </c>
      <c r="C14" s="224" t="str">
        <f>Récapitulatif!$A$12</f>
        <v/>
      </c>
      <c r="D14" s="225">
        <v>2</v>
      </c>
      <c r="E14" s="215" t="s">
        <v>1011</v>
      </c>
      <c r="F14" s="264" t="str">
        <f>IF($J14&gt;0,Mol_traitement_medicaments_oner!B13&amp;" - Nom du médicament = "&amp;Mol_traitement_medicaments_oner!C13,"")</f>
        <v/>
      </c>
      <c r="G14" s="265" t="str">
        <f>IF($J14&gt;0,"Molécules : "&amp;Mol_traitement_medicaments_oner!D13&amp;" - Pathologie : "&amp;Mol_traitement_medicaments_oner!E13&amp;" - Coût annuel = "&amp;Mol_traitement_medicaments_oner!F13&amp;" € - durée : "&amp;Mol_traitement_medicaments_oner!H13+1-Mol_traitement_medicaments_oner!G13&amp;" jours","")</f>
        <v/>
      </c>
      <c r="H14" s="265" t="str">
        <f>IF($J14&gt;0,"Début traitement = "&amp;TEXT(Mol_traitement_medicaments_oner!G13,"JJ/MM/AA ")&amp;"-"&amp;" Fin traitement = "&amp;TEXT(Mol_traitement_medicaments_oner!H13,"JJ/MM/AA"),"")</f>
        <v/>
      </c>
      <c r="I14" s="266">
        <f>Mol_traitement_medicaments_oner!I13</f>
        <v>0</v>
      </c>
      <c r="J14" s="268">
        <f>Mol_traitement_medicaments_oner!J13</f>
        <v>0</v>
      </c>
    </row>
    <row r="15" spans="1:10" s="5" customFormat="1" ht="18" customHeight="1" x14ac:dyDescent="0.3">
      <c r="A15" s="236" t="e">
        <f>Récapitulatif!$B$16</f>
        <v>#N/A</v>
      </c>
      <c r="B15" s="214">
        <f>+Récapitulatif!$C$12</f>
        <v>0</v>
      </c>
      <c r="C15" s="224" t="str">
        <f>Récapitulatif!$A$12</f>
        <v/>
      </c>
      <c r="D15" s="225">
        <v>3</v>
      </c>
      <c r="E15" s="215" t="s">
        <v>1011</v>
      </c>
      <c r="F15" s="264" t="str">
        <f>IF($J15&gt;0,Mol_traitement_medicaments_oner!B14&amp;" - Nom du médicament = "&amp;Mol_traitement_medicaments_oner!C14,"")</f>
        <v/>
      </c>
      <c r="G15" s="265" t="str">
        <f>IF($J15&gt;0,"Molécules : "&amp;Mol_traitement_medicaments_oner!D14&amp;" - Pathologie : "&amp;Mol_traitement_medicaments_oner!E14&amp;" - Coût annuel = "&amp;Mol_traitement_medicaments_oner!F14&amp;" € - durée : "&amp;Mol_traitement_medicaments_oner!H14+1-Mol_traitement_medicaments_oner!G14&amp;" jours","")</f>
        <v/>
      </c>
      <c r="H15" s="265" t="str">
        <f>IF($J15&gt;0,"Début traitement = "&amp;TEXT(Mol_traitement_medicaments_oner!G14,"JJ/MM/AA ")&amp;"-"&amp;" Fin traitement = "&amp;TEXT(Mol_traitement_medicaments_oner!H14,"JJ/MM/AA"),"")</f>
        <v/>
      </c>
      <c r="I15" s="266">
        <f>Mol_traitement_medicaments_oner!I14</f>
        <v>0</v>
      </c>
      <c r="J15" s="268">
        <f>Mol_traitement_medicaments_oner!J14</f>
        <v>0</v>
      </c>
    </row>
    <row r="16" spans="1:10" s="5" customFormat="1" ht="18" customHeight="1" x14ac:dyDescent="0.3">
      <c r="A16" s="236" t="e">
        <f>Récapitulatif!$B$16</f>
        <v>#N/A</v>
      </c>
      <c r="B16" s="214">
        <f>+Récapitulatif!$C$12</f>
        <v>0</v>
      </c>
      <c r="C16" s="224" t="str">
        <f>Récapitulatif!$A$12</f>
        <v/>
      </c>
      <c r="D16" s="225">
        <v>4</v>
      </c>
      <c r="E16" s="215" t="s">
        <v>1011</v>
      </c>
      <c r="F16" s="264" t="str">
        <f>IF($J16&gt;0,Mol_traitement_medicaments_oner!B15&amp;" - Nom du médicament = "&amp;Mol_traitement_medicaments_oner!C15,"")</f>
        <v/>
      </c>
      <c r="G16" s="265" t="str">
        <f>IF($J16&gt;0,"Molécules : "&amp;Mol_traitement_medicaments_oner!D15&amp;" - Pathologie : "&amp;Mol_traitement_medicaments_oner!E15&amp;" - Coût annuel = "&amp;Mol_traitement_medicaments_oner!F15&amp;" € - durée : "&amp;Mol_traitement_medicaments_oner!H15+1-Mol_traitement_medicaments_oner!G15&amp;" jours","")</f>
        <v/>
      </c>
      <c r="H16" s="265" t="str">
        <f>IF($J16&gt;0,"Début traitement = "&amp;TEXT(Mol_traitement_medicaments_oner!G15,"JJ/MM/AA ")&amp;"-"&amp;" Fin traitement = "&amp;TEXT(Mol_traitement_medicaments_oner!H15,"JJ/MM/AA"),"")</f>
        <v/>
      </c>
      <c r="I16" s="266">
        <f>Mol_traitement_medicaments_oner!I15</f>
        <v>0</v>
      </c>
      <c r="J16" s="268">
        <f>Mol_traitement_medicaments_oner!J15</f>
        <v>0</v>
      </c>
    </row>
    <row r="17" spans="1:10" s="5" customFormat="1" x14ac:dyDescent="0.3">
      <c r="A17" s="236" t="e">
        <f>Récapitulatif!$B$16</f>
        <v>#N/A</v>
      </c>
      <c r="B17" s="214">
        <f>+Récapitulatif!$C$12</f>
        <v>0</v>
      </c>
      <c r="C17" s="224" t="str">
        <f>Récapitulatif!$A$12</f>
        <v/>
      </c>
      <c r="D17" s="225">
        <v>5</v>
      </c>
      <c r="E17" s="215" t="s">
        <v>1011</v>
      </c>
      <c r="F17" s="264" t="str">
        <f>IF($J17&gt;0,Mol_traitement_medicaments_oner!B16&amp;" - Nom du médicament = "&amp;Mol_traitement_medicaments_oner!C16,"")</f>
        <v/>
      </c>
      <c r="G17" s="265" t="str">
        <f>IF($J17&gt;0,"Molécules : "&amp;Mol_traitement_medicaments_oner!D16&amp;" - Pathologie : "&amp;Mol_traitement_medicaments_oner!E16&amp;" - Coût annuel = "&amp;Mol_traitement_medicaments_oner!F16&amp;" € - durée : "&amp;Mol_traitement_medicaments_oner!H16+1-Mol_traitement_medicaments_oner!G16&amp;" jours","")</f>
        <v/>
      </c>
      <c r="H17" s="265" t="str">
        <f>IF($J17&gt;0,"Début traitement = "&amp;TEXT(Mol_traitement_medicaments_oner!G16,"JJ/MM/AA ")&amp;"-"&amp;" Fin traitement = "&amp;TEXT(Mol_traitement_medicaments_oner!H16,"JJ/MM/AA"),"")</f>
        <v/>
      </c>
      <c r="I17" s="266">
        <f>Mol_traitement_medicaments_oner!I16</f>
        <v>0</v>
      </c>
      <c r="J17" s="268">
        <f>Mol_traitement_medicaments_oner!J16</f>
        <v>0</v>
      </c>
    </row>
    <row r="18" spans="1:10" s="5" customFormat="1" ht="18" customHeight="1" x14ac:dyDescent="0.3">
      <c r="A18" s="236" t="e">
        <f>Récapitulatif!$B$16</f>
        <v>#N/A</v>
      </c>
      <c r="B18" s="214">
        <f>+Récapitulatif!$C$12</f>
        <v>0</v>
      </c>
      <c r="C18" s="224" t="str">
        <f>Récapitulatif!$A$12</f>
        <v/>
      </c>
      <c r="D18" s="225">
        <v>6</v>
      </c>
      <c r="E18" s="215" t="s">
        <v>1011</v>
      </c>
      <c r="F18" s="264" t="str">
        <f>IF($J18&gt;0,Mol_traitement_medicaments_oner!B17&amp;" - Nom du médicament = "&amp;Mol_traitement_medicaments_oner!C17,"")</f>
        <v/>
      </c>
      <c r="G18" s="265" t="str">
        <f>IF($J18&gt;0,"Molécules : "&amp;Mol_traitement_medicaments_oner!D17&amp;" - Pathologie : "&amp;Mol_traitement_medicaments_oner!E17&amp;" - Coût annuel = "&amp;Mol_traitement_medicaments_oner!F17&amp;" € - durée : "&amp;Mol_traitement_medicaments_oner!H17+1-Mol_traitement_medicaments_oner!G17&amp;" jours","")</f>
        <v/>
      </c>
      <c r="H18" s="265" t="str">
        <f>IF($J18&gt;0,"Début traitement = "&amp;TEXT(Mol_traitement_medicaments_oner!G17,"JJ/MM/AA ")&amp;"-"&amp;" Fin traitement = "&amp;TEXT(Mol_traitement_medicaments_oner!H17,"JJ/MM/AA"),"")</f>
        <v/>
      </c>
      <c r="I18" s="266">
        <f>Mol_traitement_medicaments_oner!I17</f>
        <v>0</v>
      </c>
      <c r="J18" s="268">
        <f>Mol_traitement_medicaments_oner!J17</f>
        <v>0</v>
      </c>
    </row>
    <row r="19" spans="1:10" s="5" customFormat="1" ht="18" customHeight="1" x14ac:dyDescent="0.3">
      <c r="A19" s="236" t="e">
        <f>Récapitulatif!$B$16</f>
        <v>#N/A</v>
      </c>
      <c r="B19" s="214">
        <f>+Récapitulatif!$C$12</f>
        <v>0</v>
      </c>
      <c r="C19" s="224" t="str">
        <f>Récapitulatif!$A$12</f>
        <v/>
      </c>
      <c r="D19" s="225">
        <v>7</v>
      </c>
      <c r="E19" s="215" t="s">
        <v>1011</v>
      </c>
      <c r="F19" s="264" t="str">
        <f>IF($J19&gt;0,Mol_traitement_medicaments_oner!B18&amp;" - Nom du médicament = "&amp;Mol_traitement_medicaments_oner!C18,"")</f>
        <v/>
      </c>
      <c r="G19" s="265" t="str">
        <f>IF($J19&gt;0,"Molécules : "&amp;Mol_traitement_medicaments_oner!D18&amp;" - Pathologie : "&amp;Mol_traitement_medicaments_oner!E18&amp;" - Coût annuel = "&amp;Mol_traitement_medicaments_oner!F18&amp;" € - durée : "&amp;Mol_traitement_medicaments_oner!H18+1-Mol_traitement_medicaments_oner!G18&amp;" jours","")</f>
        <v/>
      </c>
      <c r="H19" s="265" t="str">
        <f>IF($J19&gt;0,"Début traitement = "&amp;TEXT(Mol_traitement_medicaments_oner!G18,"JJ/MM/AA ")&amp;"-"&amp;" Fin traitement = "&amp;TEXT(Mol_traitement_medicaments_oner!H18,"JJ/MM/AA"),"")</f>
        <v/>
      </c>
      <c r="I19" s="266">
        <f>Mol_traitement_medicaments_oner!I18</f>
        <v>0</v>
      </c>
      <c r="J19" s="268">
        <f>Mol_traitement_medicaments_oner!J18</f>
        <v>0</v>
      </c>
    </row>
    <row r="20" spans="1:10" s="5" customFormat="1" ht="18" customHeight="1" x14ac:dyDescent="0.3">
      <c r="A20" s="236" t="e">
        <f>Récapitulatif!$B$16</f>
        <v>#N/A</v>
      </c>
      <c r="B20" s="214">
        <f>+Récapitulatif!$C$12</f>
        <v>0</v>
      </c>
      <c r="C20" s="224" t="str">
        <f>Récapitulatif!$A$12</f>
        <v/>
      </c>
      <c r="D20" s="225">
        <v>8</v>
      </c>
      <c r="E20" s="215" t="s">
        <v>1011</v>
      </c>
      <c r="F20" s="264" t="str">
        <f>IF($J20&gt;0,Mol_traitement_medicaments_oner!B19&amp;" - Nom du médicament = "&amp;Mol_traitement_medicaments_oner!C19,"")</f>
        <v/>
      </c>
      <c r="G20" s="265" t="str">
        <f>IF($J20&gt;0,"Molécules : "&amp;Mol_traitement_medicaments_oner!D19&amp;" - Pathologie : "&amp;Mol_traitement_medicaments_oner!E19&amp;" - Coût annuel = "&amp;Mol_traitement_medicaments_oner!F19&amp;" € - durée : "&amp;Mol_traitement_medicaments_oner!H19+1-Mol_traitement_medicaments_oner!G19&amp;" jours","")</f>
        <v/>
      </c>
      <c r="H20" s="265" t="str">
        <f>IF($J20&gt;0,"Début traitement = "&amp;TEXT(Mol_traitement_medicaments_oner!G19,"JJ/MM/AA ")&amp;"-"&amp;" Fin traitement = "&amp;TEXT(Mol_traitement_medicaments_oner!H19,"JJ/MM/AA"),"")</f>
        <v/>
      </c>
      <c r="I20" s="266">
        <f>Mol_traitement_medicaments_oner!I19</f>
        <v>0</v>
      </c>
      <c r="J20" s="268">
        <f>Mol_traitement_medicaments_oner!J19</f>
        <v>0</v>
      </c>
    </row>
    <row r="21" spans="1:10" s="5" customFormat="1" ht="18" customHeight="1" x14ac:dyDescent="0.3">
      <c r="A21" s="236" t="e">
        <f>Récapitulatif!$B$16</f>
        <v>#N/A</v>
      </c>
      <c r="B21" s="214">
        <f>+Récapitulatif!$C$12</f>
        <v>0</v>
      </c>
      <c r="C21" s="224" t="str">
        <f>Récapitulatif!$A$12</f>
        <v/>
      </c>
      <c r="D21" s="225">
        <v>9</v>
      </c>
      <c r="E21" s="215" t="s">
        <v>1011</v>
      </c>
      <c r="F21" s="264" t="str">
        <f>IF($J21&gt;0,Mol_traitement_medicaments_oner!B20&amp;" - Nom du médicament = "&amp;Mol_traitement_medicaments_oner!C20,"")</f>
        <v/>
      </c>
      <c r="G21" s="265" t="str">
        <f>IF($J21&gt;0,"Molécules : "&amp;Mol_traitement_medicaments_oner!D20&amp;" - Pathologie : "&amp;Mol_traitement_medicaments_oner!E20&amp;" - Coût annuel = "&amp;Mol_traitement_medicaments_oner!F20&amp;" € - durée : "&amp;Mol_traitement_medicaments_oner!H20+1-Mol_traitement_medicaments_oner!G20&amp;" jours","")</f>
        <v/>
      </c>
      <c r="H21" s="265" t="str">
        <f>IF($J21&gt;0,"Début traitement = "&amp;TEXT(Mol_traitement_medicaments_oner!G20,"JJ/MM/AA ")&amp;"-"&amp;" Fin traitement = "&amp;TEXT(Mol_traitement_medicaments_oner!H20,"JJ/MM/AA"),"")</f>
        <v/>
      </c>
      <c r="I21" s="266">
        <f>Mol_traitement_medicaments_oner!I20</f>
        <v>0</v>
      </c>
      <c r="J21" s="268">
        <f>Mol_traitement_medicaments_oner!J20</f>
        <v>0</v>
      </c>
    </row>
    <row r="22" spans="1:10" s="5" customFormat="1" ht="18" customHeight="1" x14ac:dyDescent="0.3">
      <c r="A22" s="236" t="e">
        <f>Récapitulatif!$B$16</f>
        <v>#N/A</v>
      </c>
      <c r="B22" s="214">
        <f>+Récapitulatif!$C$12</f>
        <v>0</v>
      </c>
      <c r="C22" s="224" t="str">
        <f>Récapitulatif!$A$12</f>
        <v/>
      </c>
      <c r="D22" s="225">
        <v>10</v>
      </c>
      <c r="E22" s="215" t="s">
        <v>1011</v>
      </c>
      <c r="F22" s="264" t="str">
        <f>IF($J22&gt;0,Mol_traitement_medicaments_oner!B21&amp;" - Nom du médicament = "&amp;Mol_traitement_medicaments_oner!C21,"")</f>
        <v/>
      </c>
      <c r="G22" s="265" t="str">
        <f>IF($J22&gt;0,"Molécules : "&amp;Mol_traitement_medicaments_oner!D21&amp;" - Pathologie : "&amp;Mol_traitement_medicaments_oner!E21&amp;" - Coût annuel = "&amp;Mol_traitement_medicaments_oner!F21&amp;" € - durée : "&amp;Mol_traitement_medicaments_oner!H21+1-Mol_traitement_medicaments_oner!G21&amp;" jours","")</f>
        <v/>
      </c>
      <c r="H22" s="265" t="str">
        <f>IF($J22&gt;0,"Début traitement = "&amp;TEXT(Mol_traitement_medicaments_oner!G21,"JJ/MM/AA ")&amp;"-"&amp;" Fin traitement = "&amp;TEXT(Mol_traitement_medicaments_oner!H21,"JJ/MM/AA"),"")</f>
        <v/>
      </c>
      <c r="I22" s="266">
        <f>Mol_traitement_medicaments_oner!I21</f>
        <v>0</v>
      </c>
      <c r="J22" s="268">
        <f>Mol_traitement_medicaments_oner!J21</f>
        <v>0</v>
      </c>
    </row>
    <row r="23" spans="1:10" s="5" customFormat="1" ht="18" customHeight="1" x14ac:dyDescent="0.3">
      <c r="A23" s="236" t="e">
        <f>Récapitulatif!$B$16</f>
        <v>#N/A</v>
      </c>
      <c r="B23" s="214">
        <f>+Récapitulatif!$C$12</f>
        <v>0</v>
      </c>
      <c r="C23" s="224" t="str">
        <f>Récapitulatif!$A$12</f>
        <v/>
      </c>
      <c r="D23" s="225">
        <v>11</v>
      </c>
      <c r="E23" s="215" t="s">
        <v>1011</v>
      </c>
      <c r="F23" s="264" t="str">
        <f>IF($J23&gt;0,Mol_traitement_medicaments_oner!B22&amp;" - Nom du médicament = "&amp;Mol_traitement_medicaments_oner!C22,"")</f>
        <v/>
      </c>
      <c r="G23" s="265" t="str">
        <f>IF($J23&gt;0,"Molécules : "&amp;Mol_traitement_medicaments_oner!D22&amp;" - Pathologie : "&amp;Mol_traitement_medicaments_oner!E22&amp;" - Coût annuel = "&amp;Mol_traitement_medicaments_oner!F22&amp;" € - durée : "&amp;Mol_traitement_medicaments_oner!H22+1-Mol_traitement_medicaments_oner!G22&amp;" jours","")</f>
        <v/>
      </c>
      <c r="H23" s="265" t="str">
        <f>IF($J23&gt;0,"Début traitement = "&amp;TEXT(Mol_traitement_medicaments_oner!G22,"JJ/MM/AA ")&amp;"-"&amp;" Fin traitement = "&amp;TEXT(Mol_traitement_medicaments_oner!H22,"JJ/MM/AA"),"")</f>
        <v/>
      </c>
      <c r="I23" s="266">
        <f>Mol_traitement_medicaments_oner!I22</f>
        <v>0</v>
      </c>
      <c r="J23" s="268">
        <f>Mol_traitement_medicaments_oner!J22</f>
        <v>0</v>
      </c>
    </row>
    <row r="24" spans="1:10" s="5" customFormat="1" ht="18" customHeight="1" x14ac:dyDescent="0.3">
      <c r="A24" s="236" t="e">
        <f>Récapitulatif!$B$16</f>
        <v>#N/A</v>
      </c>
      <c r="B24" s="214">
        <f>+Récapitulatif!$C$12</f>
        <v>0</v>
      </c>
      <c r="C24" s="224" t="str">
        <f>Récapitulatif!$A$12</f>
        <v/>
      </c>
      <c r="D24" s="225">
        <v>12</v>
      </c>
      <c r="E24" s="215" t="s">
        <v>1011</v>
      </c>
      <c r="F24" s="264" t="str">
        <f>IF($J24&gt;0,Mol_traitement_medicaments_oner!B23&amp;" - Nom du médicament = "&amp;Mol_traitement_medicaments_oner!C23,"")</f>
        <v/>
      </c>
      <c r="G24" s="265" t="str">
        <f>IF($J24&gt;0,"Molécules : "&amp;Mol_traitement_medicaments_oner!D23&amp;" - Pathologie : "&amp;Mol_traitement_medicaments_oner!E23&amp;" - Coût annuel = "&amp;Mol_traitement_medicaments_oner!F23&amp;" € - durée : "&amp;Mol_traitement_medicaments_oner!H23+1-Mol_traitement_medicaments_oner!G23&amp;" jours","")</f>
        <v/>
      </c>
      <c r="H24" s="265" t="str">
        <f>IF($J24&gt;0,"Début traitement = "&amp;TEXT(Mol_traitement_medicaments_oner!G23,"JJ/MM/AA ")&amp;"-"&amp;" Fin traitement = "&amp;TEXT(Mol_traitement_medicaments_oner!H23,"JJ/MM/AA"),"")</f>
        <v/>
      </c>
      <c r="I24" s="266">
        <f>Mol_traitement_medicaments_oner!I23</f>
        <v>0</v>
      </c>
      <c r="J24" s="268">
        <f>Mol_traitement_medicaments_oner!J23</f>
        <v>0</v>
      </c>
    </row>
    <row r="25" spans="1:10" s="5" customFormat="1" ht="18" customHeight="1" x14ac:dyDescent="0.3">
      <c r="A25" s="236" t="e">
        <f>Récapitulatif!$B$16</f>
        <v>#N/A</v>
      </c>
      <c r="B25" s="214">
        <f>+Récapitulatif!$C$12</f>
        <v>0</v>
      </c>
      <c r="C25" s="224" t="str">
        <f>Récapitulatif!$A$12</f>
        <v/>
      </c>
      <c r="D25" s="225">
        <v>13</v>
      </c>
      <c r="E25" s="215" t="s">
        <v>1011</v>
      </c>
      <c r="F25" s="264" t="str">
        <f>IF($J25&gt;0,Mol_traitement_medicaments_oner!B24&amp;" - Nom du médicament = "&amp;Mol_traitement_medicaments_oner!C24,"")</f>
        <v/>
      </c>
      <c r="G25" s="265" t="str">
        <f>IF($J25&gt;0,"Molécules : "&amp;Mol_traitement_medicaments_oner!D24&amp;" - Pathologie : "&amp;Mol_traitement_medicaments_oner!E24&amp;" - Coût annuel = "&amp;Mol_traitement_medicaments_oner!F24&amp;" € - durée : "&amp;Mol_traitement_medicaments_oner!H24+1-Mol_traitement_medicaments_oner!G24&amp;" jours","")</f>
        <v/>
      </c>
      <c r="H25" s="265" t="str">
        <f>IF($J25&gt;0,"Début traitement = "&amp;TEXT(Mol_traitement_medicaments_oner!G24,"JJ/MM/AA ")&amp;"-"&amp;" Fin traitement = "&amp;TEXT(Mol_traitement_medicaments_oner!H24,"JJ/MM/AA"),"")</f>
        <v/>
      </c>
      <c r="I25" s="266">
        <f>Mol_traitement_medicaments_oner!I24</f>
        <v>0</v>
      </c>
      <c r="J25" s="268">
        <f>Mol_traitement_medicaments_oner!J24</f>
        <v>0</v>
      </c>
    </row>
    <row r="26" spans="1:10" s="5" customFormat="1" ht="18" customHeight="1" x14ac:dyDescent="0.3">
      <c r="A26" s="236" t="e">
        <f>Récapitulatif!$B$16</f>
        <v>#N/A</v>
      </c>
      <c r="B26" s="214">
        <f>+Récapitulatif!$C$12</f>
        <v>0</v>
      </c>
      <c r="C26" s="224" t="str">
        <f>Récapitulatif!$A$12</f>
        <v/>
      </c>
      <c r="D26" s="225">
        <v>14</v>
      </c>
      <c r="E26" s="215" t="s">
        <v>1011</v>
      </c>
      <c r="F26" s="264" t="str">
        <f>IF($J26&gt;0,Mol_traitement_medicaments_oner!B25&amp;" - Nom du médicament = "&amp;Mol_traitement_medicaments_oner!C25,"")</f>
        <v/>
      </c>
      <c r="G26" s="265" t="str">
        <f>IF($J26&gt;0,"Molécules : "&amp;Mol_traitement_medicaments_oner!D25&amp;" - Pathologie : "&amp;Mol_traitement_medicaments_oner!E25&amp;" - Coût annuel = "&amp;Mol_traitement_medicaments_oner!F25&amp;" € - durée : "&amp;Mol_traitement_medicaments_oner!H25+1-Mol_traitement_medicaments_oner!G25&amp;" jours","")</f>
        <v/>
      </c>
      <c r="H26" s="265" t="str">
        <f>IF($J26&gt;0,"Début traitement = "&amp;TEXT(Mol_traitement_medicaments_oner!G25,"JJ/MM/AA ")&amp;"-"&amp;" Fin traitement = "&amp;TEXT(Mol_traitement_medicaments_oner!H25,"JJ/MM/AA"),"")</f>
        <v/>
      </c>
      <c r="I26" s="266">
        <f>Mol_traitement_medicaments_oner!I25</f>
        <v>0</v>
      </c>
      <c r="J26" s="268">
        <f>Mol_traitement_medicaments_oner!J25</f>
        <v>0</v>
      </c>
    </row>
    <row r="27" spans="1:10" s="5" customFormat="1" ht="18" customHeight="1" x14ac:dyDescent="0.3">
      <c r="A27" s="236" t="e">
        <f>Récapitulatif!$B$16</f>
        <v>#N/A</v>
      </c>
      <c r="B27" s="214">
        <f>+Récapitulatif!$C$12</f>
        <v>0</v>
      </c>
      <c r="C27" s="224" t="str">
        <f>Récapitulatif!$A$12</f>
        <v/>
      </c>
      <c r="D27" s="225">
        <v>15</v>
      </c>
      <c r="E27" s="215" t="s">
        <v>1011</v>
      </c>
      <c r="F27" s="264" t="str">
        <f>IF($J27&gt;0,Mol_traitement_medicaments_oner!B26&amp;" - Nom du médicament = "&amp;Mol_traitement_medicaments_oner!C26,"")</f>
        <v/>
      </c>
      <c r="G27" s="265" t="str">
        <f>IF($J27&gt;0,"Molécules : "&amp;Mol_traitement_medicaments_oner!D26&amp;" - Pathologie : "&amp;Mol_traitement_medicaments_oner!E26&amp;" - Coût annuel = "&amp;Mol_traitement_medicaments_oner!F26&amp;" € - durée : "&amp;Mol_traitement_medicaments_oner!H26+1-Mol_traitement_medicaments_oner!G26&amp;" jours","")</f>
        <v/>
      </c>
      <c r="H27" s="265" t="str">
        <f>IF($J27&gt;0,"Début traitement = "&amp;TEXT(Mol_traitement_medicaments_oner!G26,"JJ/MM/AA ")&amp;"-"&amp;" Fin traitement = "&amp;TEXT(Mol_traitement_medicaments_oner!H26,"JJ/MM/AA"),"")</f>
        <v/>
      </c>
      <c r="I27" s="266">
        <f>Mol_traitement_medicaments_oner!I26</f>
        <v>0</v>
      </c>
      <c r="J27" s="268">
        <f>Mol_traitement_medicaments_oner!J26</f>
        <v>0</v>
      </c>
    </row>
    <row r="28" spans="1:10" s="5" customFormat="1" ht="18" customHeight="1" x14ac:dyDescent="0.3">
      <c r="A28" s="236" t="e">
        <f>Récapitulatif!$B$16</f>
        <v>#N/A</v>
      </c>
      <c r="B28" s="214">
        <f>+Récapitulatif!$C$12</f>
        <v>0</v>
      </c>
      <c r="C28" s="224" t="str">
        <f>Récapitulatif!$A$12</f>
        <v/>
      </c>
      <c r="D28" s="225">
        <v>16</v>
      </c>
      <c r="E28" s="215" t="s">
        <v>1011</v>
      </c>
      <c r="F28" s="264" t="str">
        <f>IF($J28&gt;0,Mol_traitement_medicaments_oner!B27&amp;" - Nom du médicament = "&amp;Mol_traitement_medicaments_oner!C27,"")</f>
        <v/>
      </c>
      <c r="G28" s="265" t="str">
        <f>IF($J28&gt;0,"Molécules : "&amp;Mol_traitement_medicaments_oner!D27&amp;" - Pathologie : "&amp;Mol_traitement_medicaments_oner!E27&amp;" - Coût annuel = "&amp;Mol_traitement_medicaments_oner!F27&amp;" € - durée : "&amp;Mol_traitement_medicaments_oner!H27+1-Mol_traitement_medicaments_oner!G27&amp;" jours","")</f>
        <v/>
      </c>
      <c r="H28" s="265" t="str">
        <f>IF($J28&gt;0,"Début traitement = "&amp;TEXT(Mol_traitement_medicaments_oner!G27,"JJ/MM/AA ")&amp;"-"&amp;" Fin traitement = "&amp;TEXT(Mol_traitement_medicaments_oner!H27,"JJ/MM/AA"),"")</f>
        <v/>
      </c>
      <c r="I28" s="266">
        <f>Mol_traitement_medicaments_oner!I27</f>
        <v>0</v>
      </c>
      <c r="J28" s="268">
        <f>Mol_traitement_medicaments_oner!J27</f>
        <v>0</v>
      </c>
    </row>
    <row r="29" spans="1:10" s="5" customFormat="1" ht="18" customHeight="1" x14ac:dyDescent="0.3">
      <c r="A29" s="236" t="e">
        <f>Récapitulatif!$B$16</f>
        <v>#N/A</v>
      </c>
      <c r="B29" s="214">
        <f>+Récapitulatif!$C$12</f>
        <v>0</v>
      </c>
      <c r="C29" s="224" t="str">
        <f>Récapitulatif!$A$12</f>
        <v/>
      </c>
      <c r="D29" s="225">
        <v>17</v>
      </c>
      <c r="E29" s="215" t="s">
        <v>1011</v>
      </c>
      <c r="F29" s="264" t="str">
        <f>IF($J29&gt;0,Mol_traitement_medicaments_oner!B28&amp;" - Nom du médicament = "&amp;Mol_traitement_medicaments_oner!C28,"")</f>
        <v/>
      </c>
      <c r="G29" s="265" t="str">
        <f>IF($J29&gt;0,"Molécules : "&amp;Mol_traitement_medicaments_oner!D28&amp;" - Pathologie : "&amp;Mol_traitement_medicaments_oner!E28&amp;" - Coût annuel = "&amp;Mol_traitement_medicaments_oner!F28&amp;" € - durée : "&amp;Mol_traitement_medicaments_oner!H28+1-Mol_traitement_medicaments_oner!G28&amp;" jours","")</f>
        <v/>
      </c>
      <c r="H29" s="265" t="str">
        <f>IF($J29&gt;0,"Début traitement = "&amp;TEXT(Mol_traitement_medicaments_oner!G28,"JJ/MM/AA ")&amp;"-"&amp;" Fin traitement = "&amp;TEXT(Mol_traitement_medicaments_oner!H28,"JJ/MM/AA"),"")</f>
        <v/>
      </c>
      <c r="I29" s="266">
        <f>Mol_traitement_medicaments_oner!I28</f>
        <v>0</v>
      </c>
      <c r="J29" s="268">
        <f>Mol_traitement_medicaments_oner!J28</f>
        <v>0</v>
      </c>
    </row>
    <row r="30" spans="1:10" s="5" customFormat="1" ht="18" customHeight="1" x14ac:dyDescent="0.3">
      <c r="A30" s="236" t="e">
        <f>Récapitulatif!$B$16</f>
        <v>#N/A</v>
      </c>
      <c r="B30" s="214">
        <f>+Récapitulatif!$C$12</f>
        <v>0</v>
      </c>
      <c r="C30" s="224" t="str">
        <f>Récapitulatif!$A$12</f>
        <v/>
      </c>
      <c r="D30" s="225">
        <v>18</v>
      </c>
      <c r="E30" s="215" t="s">
        <v>1011</v>
      </c>
      <c r="F30" s="264" t="str">
        <f>IF($J30&gt;0,Mol_traitement_medicaments_oner!B29&amp;" - Nom du médicament = "&amp;Mol_traitement_medicaments_oner!C29,"")</f>
        <v/>
      </c>
      <c r="G30" s="265" t="str">
        <f>IF($J30&gt;0,"Molécules : "&amp;Mol_traitement_medicaments_oner!D29&amp;" - Pathologie : "&amp;Mol_traitement_medicaments_oner!E29&amp;" - Coût annuel = "&amp;Mol_traitement_medicaments_oner!F29&amp;" € - durée : "&amp;Mol_traitement_medicaments_oner!H29+1-Mol_traitement_medicaments_oner!G29&amp;" jours","")</f>
        <v/>
      </c>
      <c r="H30" s="265" t="str">
        <f>IF($J30&gt;0,"Début traitement = "&amp;TEXT(Mol_traitement_medicaments_oner!G29,"JJ/MM/AA ")&amp;"-"&amp;" Fin traitement = "&amp;TEXT(Mol_traitement_medicaments_oner!H29,"JJ/MM/AA"),"")</f>
        <v/>
      </c>
      <c r="I30" s="266">
        <f>Mol_traitement_medicaments_oner!I29</f>
        <v>0</v>
      </c>
      <c r="J30" s="268">
        <f>Mol_traitement_medicaments_oner!J29</f>
        <v>0</v>
      </c>
    </row>
    <row r="31" spans="1:10" s="5" customFormat="1" ht="18" customHeight="1" x14ac:dyDescent="0.3">
      <c r="A31" s="236" t="e">
        <f>Récapitulatif!$B$16</f>
        <v>#N/A</v>
      </c>
      <c r="B31" s="214">
        <f>+Récapitulatif!$C$12</f>
        <v>0</v>
      </c>
      <c r="C31" s="224" t="str">
        <f>Récapitulatif!$A$12</f>
        <v/>
      </c>
      <c r="D31" s="225">
        <v>19</v>
      </c>
      <c r="E31" s="215" t="s">
        <v>1011</v>
      </c>
      <c r="F31" s="264" t="str">
        <f>IF($J31&gt;0,Mol_traitement_medicaments_oner!B30&amp;" - Nom du médicament = "&amp;Mol_traitement_medicaments_oner!C30,"")</f>
        <v/>
      </c>
      <c r="G31" s="265" t="str">
        <f>IF($J31&gt;0,"Molécules : "&amp;Mol_traitement_medicaments_oner!D30&amp;" - Pathologie : "&amp;Mol_traitement_medicaments_oner!E30&amp;" - Coût annuel = "&amp;Mol_traitement_medicaments_oner!F30&amp;" € - durée : "&amp;Mol_traitement_medicaments_oner!H30+1-Mol_traitement_medicaments_oner!G30&amp;" jours","")</f>
        <v/>
      </c>
      <c r="H31" s="265" t="str">
        <f>IF($J31&gt;0,"Début traitement = "&amp;TEXT(Mol_traitement_medicaments_oner!G30,"JJ/MM/AA ")&amp;"-"&amp;" Fin traitement = "&amp;TEXT(Mol_traitement_medicaments_oner!H30,"JJ/MM/AA"),"")</f>
        <v/>
      </c>
      <c r="I31" s="266">
        <f>Mol_traitement_medicaments_oner!I30</f>
        <v>0</v>
      </c>
      <c r="J31" s="268">
        <f>Mol_traitement_medicaments_oner!J30</f>
        <v>0</v>
      </c>
    </row>
    <row r="32" spans="1:10" s="5" customFormat="1" ht="18" customHeight="1" x14ac:dyDescent="0.3">
      <c r="A32" s="236" t="e">
        <f>Récapitulatif!$B$16</f>
        <v>#N/A</v>
      </c>
      <c r="B32" s="214">
        <f>+Récapitulatif!$C$12</f>
        <v>0</v>
      </c>
      <c r="C32" s="224" t="str">
        <f>Récapitulatif!$A$12</f>
        <v/>
      </c>
      <c r="D32" s="225">
        <v>20</v>
      </c>
      <c r="E32" s="215" t="s">
        <v>1011</v>
      </c>
      <c r="F32" s="264" t="str">
        <f>IF($J32&gt;0,Mol_traitement_medicaments_oner!B31&amp;" - Nom du médicament = "&amp;Mol_traitement_medicaments_oner!C31,"")</f>
        <v/>
      </c>
      <c r="G32" s="265" t="str">
        <f>IF($J32&gt;0,"Molécules : "&amp;Mol_traitement_medicaments_oner!D31&amp;" - Pathologie : "&amp;Mol_traitement_medicaments_oner!E31&amp;" - Coût annuel = "&amp;Mol_traitement_medicaments_oner!F31&amp;" € - durée : "&amp;Mol_traitement_medicaments_oner!H31+1-Mol_traitement_medicaments_oner!G31&amp;" jours","")</f>
        <v/>
      </c>
      <c r="H32" s="265" t="str">
        <f>IF($J32&gt;0,"Début traitement = "&amp;TEXT(Mol_traitement_medicaments_oner!G31,"JJ/MM/AA ")&amp;"-"&amp;" Fin traitement = "&amp;TEXT(Mol_traitement_medicaments_oner!H31,"JJ/MM/AA"),"")</f>
        <v/>
      </c>
      <c r="I32" s="266">
        <f>Mol_traitement_medicaments_oner!I31</f>
        <v>0</v>
      </c>
      <c r="J32" s="268">
        <f>Mol_traitement_medicaments_oner!J31</f>
        <v>0</v>
      </c>
    </row>
    <row r="33" spans="1:10" s="5" customFormat="1" ht="18" customHeight="1" x14ac:dyDescent="0.3">
      <c r="A33" s="236" t="e">
        <f>Récapitulatif!$B$16</f>
        <v>#N/A</v>
      </c>
      <c r="B33" s="214">
        <f>+Récapitulatif!$C$12</f>
        <v>0</v>
      </c>
      <c r="C33" s="224" t="str">
        <f>Récapitulatif!$A$12</f>
        <v/>
      </c>
      <c r="D33" s="225">
        <v>21</v>
      </c>
      <c r="E33" s="215" t="s">
        <v>1011</v>
      </c>
      <c r="F33" s="264" t="str">
        <f>IF($J33&gt;0,Mol_traitement_medicaments_oner!B32&amp;" - Nom du médicament = "&amp;Mol_traitement_medicaments_oner!C32,"")</f>
        <v/>
      </c>
      <c r="G33" s="265" t="str">
        <f>IF($J33&gt;0,"Molécules : "&amp;Mol_traitement_medicaments_oner!D32&amp;" - Pathologie : "&amp;Mol_traitement_medicaments_oner!E32&amp;" - Coût annuel = "&amp;Mol_traitement_medicaments_oner!F32&amp;" € - durée : "&amp;Mol_traitement_medicaments_oner!H32+1-Mol_traitement_medicaments_oner!G32&amp;" jours","")</f>
        <v/>
      </c>
      <c r="H33" s="265" t="str">
        <f>IF($J33&gt;0,"Début traitement = "&amp;TEXT(Mol_traitement_medicaments_oner!G32,"JJ/MM/AA ")&amp;"-"&amp;" Fin traitement = "&amp;TEXT(Mol_traitement_medicaments_oner!H32,"JJ/MM/AA"),"")</f>
        <v/>
      </c>
      <c r="I33" s="266">
        <f>Mol_traitement_medicaments_oner!I32</f>
        <v>0</v>
      </c>
      <c r="J33" s="268">
        <f>Mol_traitement_medicaments_oner!J32</f>
        <v>0</v>
      </c>
    </row>
    <row r="34" spans="1:10" s="5" customFormat="1" ht="18" customHeight="1" x14ac:dyDescent="0.3">
      <c r="A34" s="236" t="e">
        <f>Récapitulatif!$B$16</f>
        <v>#N/A</v>
      </c>
      <c r="B34" s="214">
        <f>+Récapitulatif!$C$12</f>
        <v>0</v>
      </c>
      <c r="C34" s="224" t="str">
        <f>Récapitulatif!$A$12</f>
        <v/>
      </c>
      <c r="D34" s="225">
        <v>22</v>
      </c>
      <c r="E34" s="215" t="s">
        <v>1011</v>
      </c>
      <c r="F34" s="264" t="str">
        <f>IF($J34&gt;0,Mol_traitement_medicaments_oner!B33&amp;" - Nom du médicament = "&amp;Mol_traitement_medicaments_oner!C33,"")</f>
        <v/>
      </c>
      <c r="G34" s="265" t="str">
        <f>IF($J34&gt;0,"Molécules : "&amp;Mol_traitement_medicaments_oner!D33&amp;" - Pathologie : "&amp;Mol_traitement_medicaments_oner!E33&amp;" - Coût annuel = "&amp;Mol_traitement_medicaments_oner!F33&amp;" € - durée : "&amp;Mol_traitement_medicaments_oner!H33+1-Mol_traitement_medicaments_oner!G33&amp;" jours","")</f>
        <v/>
      </c>
      <c r="H34" s="265" t="str">
        <f>IF($J34&gt;0,"Début traitement = "&amp;TEXT(Mol_traitement_medicaments_oner!G33,"JJ/MM/AA ")&amp;"-"&amp;" Fin traitement = "&amp;TEXT(Mol_traitement_medicaments_oner!H33,"JJ/MM/AA"),"")</f>
        <v/>
      </c>
      <c r="I34" s="266">
        <f>Mol_traitement_medicaments_oner!I33</f>
        <v>0</v>
      </c>
      <c r="J34" s="268">
        <f>Mol_traitement_medicaments_oner!J33</f>
        <v>0</v>
      </c>
    </row>
    <row r="35" spans="1:10" s="5" customFormat="1" ht="18" customHeight="1" x14ac:dyDescent="0.3">
      <c r="A35" s="236" t="e">
        <f>Récapitulatif!$B$16</f>
        <v>#N/A</v>
      </c>
      <c r="B35" s="214">
        <f>+Récapitulatif!$C$12</f>
        <v>0</v>
      </c>
      <c r="C35" s="224" t="str">
        <f>Récapitulatif!$A$12</f>
        <v/>
      </c>
      <c r="D35" s="225">
        <v>23</v>
      </c>
      <c r="E35" s="215" t="s">
        <v>1011</v>
      </c>
      <c r="F35" s="264" t="str">
        <f>IF($J35&gt;0,Mol_traitement_medicaments_oner!B34&amp;" - Nom du médicament = "&amp;Mol_traitement_medicaments_oner!C34,"")</f>
        <v/>
      </c>
      <c r="G35" s="265" t="str">
        <f>IF($J35&gt;0,"Molécules : "&amp;Mol_traitement_medicaments_oner!D34&amp;" - Pathologie : "&amp;Mol_traitement_medicaments_oner!E34&amp;" - Coût annuel = "&amp;Mol_traitement_medicaments_oner!F34&amp;" € - durée : "&amp;Mol_traitement_medicaments_oner!H34+1-Mol_traitement_medicaments_oner!G34&amp;" jours","")</f>
        <v/>
      </c>
      <c r="H35" s="265" t="str">
        <f>IF($J35&gt;0,"Début traitement = "&amp;TEXT(Mol_traitement_medicaments_oner!G34,"JJ/MM/AA ")&amp;"-"&amp;" Fin traitement = "&amp;TEXT(Mol_traitement_medicaments_oner!H34,"JJ/MM/AA"),"")</f>
        <v/>
      </c>
      <c r="I35" s="266">
        <f>Mol_traitement_medicaments_oner!I34</f>
        <v>0</v>
      </c>
      <c r="J35" s="268">
        <f>Mol_traitement_medicaments_oner!J34</f>
        <v>0</v>
      </c>
    </row>
    <row r="36" spans="1:10" s="5" customFormat="1" ht="18" customHeight="1" x14ac:dyDescent="0.3">
      <c r="A36" s="236" t="e">
        <f>Récapitulatif!$B$16</f>
        <v>#N/A</v>
      </c>
      <c r="B36" s="214">
        <f>+Récapitulatif!$C$12</f>
        <v>0</v>
      </c>
      <c r="C36" s="224" t="str">
        <f>Récapitulatif!$A$12</f>
        <v/>
      </c>
      <c r="D36" s="225">
        <v>24</v>
      </c>
      <c r="E36" s="215" t="s">
        <v>1011</v>
      </c>
      <c r="F36" s="264" t="str">
        <f>IF($J36&gt;0,Mol_traitement_medicaments_oner!B35&amp;" - Nom du médicament = "&amp;Mol_traitement_medicaments_oner!C35,"")</f>
        <v/>
      </c>
      <c r="G36" s="265" t="str">
        <f>IF($J36&gt;0,"Molécules : "&amp;Mol_traitement_medicaments_oner!D35&amp;" - Pathologie : "&amp;Mol_traitement_medicaments_oner!E35&amp;" - Coût annuel = "&amp;Mol_traitement_medicaments_oner!F35&amp;" € - durée : "&amp;Mol_traitement_medicaments_oner!H35+1-Mol_traitement_medicaments_oner!G35&amp;" jours","")</f>
        <v/>
      </c>
      <c r="H36" s="265" t="str">
        <f>IF($J36&gt;0,"Début traitement = "&amp;TEXT(Mol_traitement_medicaments_oner!G35,"JJ/MM/AA ")&amp;"-"&amp;" Fin traitement = "&amp;TEXT(Mol_traitement_medicaments_oner!H35,"JJ/MM/AA"),"")</f>
        <v/>
      </c>
      <c r="I36" s="266">
        <f>Mol_traitement_medicaments_oner!I35</f>
        <v>0</v>
      </c>
      <c r="J36" s="268">
        <f>Mol_traitement_medicaments_oner!J35</f>
        <v>0</v>
      </c>
    </row>
    <row r="37" spans="1:10" s="5" customFormat="1" ht="18" customHeight="1" x14ac:dyDescent="0.3">
      <c r="A37" s="236" t="e">
        <f>Récapitulatif!$B$16</f>
        <v>#N/A</v>
      </c>
      <c r="B37" s="214">
        <f>+Récapitulatif!$C$12</f>
        <v>0</v>
      </c>
      <c r="C37" s="224" t="str">
        <f>Récapitulatif!$A$12</f>
        <v/>
      </c>
      <c r="D37" s="225">
        <v>25</v>
      </c>
      <c r="E37" s="215" t="s">
        <v>1011</v>
      </c>
      <c r="F37" s="264" t="str">
        <f>IF($J37&gt;0,Mol_traitement_medicaments_oner!B36&amp;" - Nom du médicament = "&amp;Mol_traitement_medicaments_oner!C36,"")</f>
        <v/>
      </c>
      <c r="G37" s="265" t="str">
        <f>IF($J37&gt;0,"Molécules : "&amp;Mol_traitement_medicaments_oner!D36&amp;" - Pathologie : "&amp;Mol_traitement_medicaments_oner!E36&amp;" - Coût annuel = "&amp;Mol_traitement_medicaments_oner!F36&amp;" € - durée : "&amp;Mol_traitement_medicaments_oner!H36+1-Mol_traitement_medicaments_oner!G36&amp;" jours","")</f>
        <v/>
      </c>
      <c r="H37" s="265" t="str">
        <f>IF($J37&gt;0,"Début traitement = "&amp;TEXT(Mol_traitement_medicaments_oner!G36,"JJ/MM/AA ")&amp;"-"&amp;" Fin traitement = "&amp;TEXT(Mol_traitement_medicaments_oner!H36,"JJ/MM/AA"),"")</f>
        <v/>
      </c>
      <c r="I37" s="266">
        <f>Mol_traitement_medicaments_oner!I36</f>
        <v>0</v>
      </c>
      <c r="J37" s="268">
        <f>Mol_traitement_medicaments_oner!J36</f>
        <v>0</v>
      </c>
    </row>
    <row r="38" spans="1:10" s="5" customFormat="1" ht="18" customHeight="1" x14ac:dyDescent="0.3">
      <c r="A38" s="236" t="e">
        <f>Récapitulatif!$B$16</f>
        <v>#N/A</v>
      </c>
      <c r="B38" s="214">
        <f>+Récapitulatif!$C$12</f>
        <v>0</v>
      </c>
      <c r="C38" s="224" t="str">
        <f>Récapitulatif!$A$12</f>
        <v/>
      </c>
      <c r="D38" s="225">
        <v>26</v>
      </c>
      <c r="E38" s="215" t="s">
        <v>1011</v>
      </c>
      <c r="F38" s="264" t="str">
        <f>IF($J38&gt;0,Mol_traitement_medicaments_oner!B37&amp;" - Nom du médicament = "&amp;Mol_traitement_medicaments_oner!C37,"")</f>
        <v/>
      </c>
      <c r="G38" s="265" t="str">
        <f>IF($J38&gt;0,"Molécules : "&amp;Mol_traitement_medicaments_oner!D37&amp;" - Pathologie : "&amp;Mol_traitement_medicaments_oner!E37&amp;" - Coût annuel = "&amp;Mol_traitement_medicaments_oner!F37&amp;" € - durée : "&amp;Mol_traitement_medicaments_oner!H37+1-Mol_traitement_medicaments_oner!G37&amp;" jours","")</f>
        <v/>
      </c>
      <c r="H38" s="265" t="str">
        <f>IF($J38&gt;0,"Début traitement = "&amp;TEXT(Mol_traitement_medicaments_oner!G37,"JJ/MM/AA ")&amp;"-"&amp;" Fin traitement = "&amp;TEXT(Mol_traitement_medicaments_oner!H37,"JJ/MM/AA"),"")</f>
        <v/>
      </c>
      <c r="I38" s="266">
        <f>Mol_traitement_medicaments_oner!I37</f>
        <v>0</v>
      </c>
      <c r="J38" s="268">
        <f>Mol_traitement_medicaments_oner!J37</f>
        <v>0</v>
      </c>
    </row>
    <row r="39" spans="1:10" s="5" customFormat="1" ht="18" customHeight="1" x14ac:dyDescent="0.3">
      <c r="A39" s="236" t="e">
        <f>Récapitulatif!$B$16</f>
        <v>#N/A</v>
      </c>
      <c r="B39" s="214">
        <f>+Récapitulatif!$C$12</f>
        <v>0</v>
      </c>
      <c r="C39" s="224" t="str">
        <f>Récapitulatif!$A$12</f>
        <v/>
      </c>
      <c r="D39" s="225">
        <v>27</v>
      </c>
      <c r="E39" s="215" t="s">
        <v>1011</v>
      </c>
      <c r="F39" s="264" t="str">
        <f>IF($J39&gt;0,Mol_traitement_medicaments_oner!B38&amp;" - Nom du médicament = "&amp;Mol_traitement_medicaments_oner!C38,"")</f>
        <v/>
      </c>
      <c r="G39" s="265" t="str">
        <f>IF($J39&gt;0,"Molécules : "&amp;Mol_traitement_medicaments_oner!D38&amp;" - Pathologie : "&amp;Mol_traitement_medicaments_oner!E38&amp;" - Coût annuel = "&amp;Mol_traitement_medicaments_oner!F38&amp;" € - durée : "&amp;Mol_traitement_medicaments_oner!H38+1-Mol_traitement_medicaments_oner!G38&amp;" jours","")</f>
        <v/>
      </c>
      <c r="H39" s="265" t="str">
        <f>IF($J39&gt;0,"Début traitement = "&amp;TEXT(Mol_traitement_medicaments_oner!G38,"JJ/MM/AA ")&amp;"-"&amp;" Fin traitement = "&amp;TEXT(Mol_traitement_medicaments_oner!H38,"JJ/MM/AA"),"")</f>
        <v/>
      </c>
      <c r="I39" s="266">
        <f>Mol_traitement_medicaments_oner!I38</f>
        <v>0</v>
      </c>
      <c r="J39" s="268">
        <f>Mol_traitement_medicaments_oner!J38</f>
        <v>0</v>
      </c>
    </row>
    <row r="40" spans="1:10" s="5" customFormat="1" ht="18" customHeight="1" x14ac:dyDescent="0.3">
      <c r="A40" s="236" t="e">
        <f>Récapitulatif!$B$16</f>
        <v>#N/A</v>
      </c>
      <c r="B40" s="214">
        <f>+Récapitulatif!$C$12</f>
        <v>0</v>
      </c>
      <c r="C40" s="224" t="str">
        <f>Récapitulatif!$A$12</f>
        <v/>
      </c>
      <c r="D40" s="225">
        <v>28</v>
      </c>
      <c r="E40" s="215" t="s">
        <v>1011</v>
      </c>
      <c r="F40" s="264" t="str">
        <f>IF($J40&gt;0,Mol_traitement_medicaments_oner!B39&amp;" - Nom du médicament = "&amp;Mol_traitement_medicaments_oner!C39,"")</f>
        <v/>
      </c>
      <c r="G40" s="265" t="str">
        <f>IF($J40&gt;0,"Molécules : "&amp;Mol_traitement_medicaments_oner!D39&amp;" - Pathologie : "&amp;Mol_traitement_medicaments_oner!E39&amp;" - Coût annuel = "&amp;Mol_traitement_medicaments_oner!F39&amp;" € - durée : "&amp;Mol_traitement_medicaments_oner!H39+1-Mol_traitement_medicaments_oner!G39&amp;" jours","")</f>
        <v/>
      </c>
      <c r="H40" s="265" t="str">
        <f>IF($J40&gt;0,"Début traitement = "&amp;TEXT(Mol_traitement_medicaments_oner!G39,"JJ/MM/AA ")&amp;"-"&amp;" Fin traitement = "&amp;TEXT(Mol_traitement_medicaments_oner!H39,"JJ/MM/AA"),"")</f>
        <v/>
      </c>
      <c r="I40" s="266">
        <f>Mol_traitement_medicaments_oner!I39</f>
        <v>0</v>
      </c>
      <c r="J40" s="268">
        <f>Mol_traitement_medicaments_oner!J39</f>
        <v>0</v>
      </c>
    </row>
    <row r="41" spans="1:10" s="5" customFormat="1" ht="18" customHeight="1" x14ac:dyDescent="0.3">
      <c r="A41" s="236" t="e">
        <f>Récapitulatif!$B$16</f>
        <v>#N/A</v>
      </c>
      <c r="B41" s="214">
        <f>+Récapitulatif!$C$12</f>
        <v>0</v>
      </c>
      <c r="C41" s="224" t="str">
        <f>Récapitulatif!$A$12</f>
        <v/>
      </c>
      <c r="D41" s="225">
        <v>29</v>
      </c>
      <c r="E41" s="215" t="s">
        <v>1011</v>
      </c>
      <c r="F41" s="264" t="str">
        <f>IF($J41&gt;0,Mol_traitement_medicaments_oner!B40&amp;" - Nom du médicament = "&amp;Mol_traitement_medicaments_oner!C40,"")</f>
        <v/>
      </c>
      <c r="G41" s="265" t="str">
        <f>IF($J41&gt;0,"Molécules : "&amp;Mol_traitement_medicaments_oner!D40&amp;" - Pathologie : "&amp;Mol_traitement_medicaments_oner!E40&amp;" - Coût annuel = "&amp;Mol_traitement_medicaments_oner!F40&amp;" € - durée : "&amp;Mol_traitement_medicaments_oner!H40+1-Mol_traitement_medicaments_oner!G40&amp;" jours","")</f>
        <v/>
      </c>
      <c r="H41" s="265" t="str">
        <f>IF($J41&gt;0,"Début traitement = "&amp;TEXT(Mol_traitement_medicaments_oner!G40,"JJ/MM/AA ")&amp;"-"&amp;" Fin traitement = "&amp;TEXT(Mol_traitement_medicaments_oner!H40,"JJ/MM/AA"),"")</f>
        <v/>
      </c>
      <c r="I41" s="266">
        <f>Mol_traitement_medicaments_oner!I40</f>
        <v>0</v>
      </c>
      <c r="J41" s="268">
        <f>Mol_traitement_medicaments_oner!J40</f>
        <v>0</v>
      </c>
    </row>
    <row r="42" spans="1:10" s="5" customFormat="1" ht="18" customHeight="1" thickBot="1" x14ac:dyDescent="0.35">
      <c r="A42" s="238" t="e">
        <f>Récapitulatif!$B$16</f>
        <v>#N/A</v>
      </c>
      <c r="B42" s="239">
        <f>+Récapitulatif!$C$12</f>
        <v>0</v>
      </c>
      <c r="C42" s="240" t="str">
        <f>Récapitulatif!$A$12</f>
        <v/>
      </c>
      <c r="D42" s="245">
        <v>30</v>
      </c>
      <c r="E42" s="249" t="s">
        <v>1011</v>
      </c>
      <c r="F42" s="269" t="str">
        <f>IF($J42&gt;0,Mol_traitement_medicaments_oner!B41&amp;" - Nom du médicament = "&amp;Mol_traitement_medicaments_oner!C41,"")</f>
        <v/>
      </c>
      <c r="G42" s="270" t="str">
        <f>IF($J42&gt;0,"Molécules : "&amp;Mol_traitement_medicaments_oner!D41&amp;" - Pathologie : "&amp;Mol_traitement_medicaments_oner!E41&amp;" - Coût annuel = "&amp;Mol_traitement_medicaments_oner!F41&amp;" € - durée : "&amp;Mol_traitement_medicaments_oner!H41+1-Mol_traitement_medicaments_oner!G41&amp;" jours","")</f>
        <v/>
      </c>
      <c r="H42" s="270" t="str">
        <f>IF($J42&gt;0,"Début traitement = "&amp;TEXT(Mol_traitement_medicaments_oner!G41,"JJ/MM/AA ")&amp;"-"&amp;" Fin traitement = "&amp;TEXT(Mol_traitement_medicaments_oner!H41,"JJ/MM/AA"),"")</f>
        <v/>
      </c>
      <c r="I42" s="271">
        <f>Mol_traitement_medicaments_oner!I41</f>
        <v>0</v>
      </c>
      <c r="J42" s="272">
        <f>Mol_traitement_medicaments_oner!J41</f>
        <v>0</v>
      </c>
    </row>
    <row r="43" spans="1:10" x14ac:dyDescent="0.3">
      <c r="A43" s="229" t="e">
        <f>Récapitulatif!$B$16</f>
        <v>#N/A</v>
      </c>
      <c r="B43" s="229">
        <f>+Récapitulatif!$C$12</f>
        <v>0</v>
      </c>
      <c r="C43" s="230" t="str">
        <f>Récapitulatif!$A$12</f>
        <v/>
      </c>
      <c r="D43" s="230">
        <v>1</v>
      </c>
      <c r="E43" s="229" t="s">
        <v>1470</v>
      </c>
      <c r="F43" s="267" t="str">
        <f>IF($J43&gt;0,Formation!B12&amp;" : "&amp;Formation!C12,"")</f>
        <v/>
      </c>
      <c r="G43" s="267" t="str">
        <f>IF($J43&gt;0,Formation!$D$10&amp;" : "&amp;Formation!D12&amp;" - "&amp;Formation!$E$10&amp;" : "&amp;Formation!E12&amp;" - "&amp;Formation!$F$10&amp;" : "&amp;Formation!F12&amp;" - Coûts : "&amp;Formation!$I$11&amp;"="&amp;Formation!I12&amp;" - "&amp;Formation!$J$11&amp;"="&amp;Formation!J12&amp;" - "&amp;Formation!$K$11&amp;"="&amp;Formation!K12&amp;" - "&amp;Formation!$M$10&amp;"="&amp;Formation!M12,"")</f>
        <v/>
      </c>
      <c r="H43" s="267" t="str">
        <f>IF($J43&gt;0,Formation!H12,"")</f>
        <v/>
      </c>
      <c r="I43" s="242">
        <f>IF($J43&gt;0,Formation!N12,0)</f>
        <v>0</v>
      </c>
      <c r="J43" s="250">
        <f>Formation!O12</f>
        <v>0</v>
      </c>
    </row>
    <row r="44" spans="1:10" x14ac:dyDescent="0.3">
      <c r="A44" s="229" t="e">
        <f>Récapitulatif!$B$16</f>
        <v>#N/A</v>
      </c>
      <c r="B44" s="229">
        <f>+Récapitulatif!$C$12</f>
        <v>0</v>
      </c>
      <c r="C44" s="230" t="str">
        <f>Récapitulatif!$A$12</f>
        <v/>
      </c>
      <c r="D44" s="230">
        <v>2</v>
      </c>
      <c r="E44" s="229" t="s">
        <v>1470</v>
      </c>
      <c r="F44" s="251" t="str">
        <f>IF($J44&gt;0,Formation!B13&amp;" : "&amp;Formation!C13,"")</f>
        <v/>
      </c>
      <c r="G44" s="267" t="str">
        <f>IF($J44&gt;0,Formation!$D$10&amp;" : "&amp;Formation!D13&amp;" - "&amp;Formation!$E$10&amp;" : "&amp;Formation!E13&amp;" - "&amp;Formation!$F$10&amp;" : "&amp;Formation!F13&amp;" - Coûts : "&amp;Formation!$I$11&amp;"="&amp;Formation!I13&amp;" - "&amp;Formation!$J$11&amp;"="&amp;Formation!J13&amp;" - "&amp;Formation!$K$11&amp;"="&amp;Formation!K13&amp;" - "&amp;Formation!$M$10&amp;"="&amp;Formation!M13,"")</f>
        <v/>
      </c>
      <c r="H44" s="251" t="str">
        <f>IF($J44&gt;0,Formation!H13,"")</f>
        <v/>
      </c>
      <c r="I44" s="226">
        <f>IF($J44&gt;0,Formation!N13,0)</f>
        <v>0</v>
      </c>
      <c r="J44" s="250">
        <f>Formation!O13</f>
        <v>0</v>
      </c>
    </row>
    <row r="45" spans="1:10" x14ac:dyDescent="0.3">
      <c r="A45" s="229" t="e">
        <f>Récapitulatif!$B$16</f>
        <v>#N/A</v>
      </c>
      <c r="B45" s="229">
        <f>+Récapitulatif!$C$12</f>
        <v>0</v>
      </c>
      <c r="C45" s="230" t="str">
        <f>Récapitulatif!$A$12</f>
        <v/>
      </c>
      <c r="D45" s="230">
        <v>3</v>
      </c>
      <c r="E45" s="229" t="s">
        <v>1470</v>
      </c>
      <c r="F45" s="251" t="str">
        <f>IF($J45&gt;0,Formation!B14&amp;" : "&amp;Formation!C14,"")</f>
        <v/>
      </c>
      <c r="G45" s="267" t="str">
        <f>IF($J45&gt;0,Formation!$D$10&amp;" : "&amp;Formation!D14&amp;" - "&amp;Formation!$E$10&amp;" : "&amp;Formation!E14&amp;" - "&amp;Formation!$F$10&amp;" : "&amp;Formation!F14&amp;" - Coûts : "&amp;Formation!$I$11&amp;"="&amp;Formation!I14&amp;" - "&amp;Formation!$J$11&amp;"="&amp;Formation!J14&amp;" - "&amp;Formation!$K$11&amp;"="&amp;Formation!K14&amp;" - "&amp;Formation!$M$10&amp;"="&amp;Formation!M14,"")</f>
        <v/>
      </c>
      <c r="H45" s="251" t="str">
        <f>IF($J45&gt;0,Formation!H14,"")</f>
        <v/>
      </c>
      <c r="I45" s="226">
        <f>IF($J45&gt;0,Formation!N14,0)</f>
        <v>0</v>
      </c>
      <c r="J45" s="250">
        <f>Formation!O14</f>
        <v>0</v>
      </c>
    </row>
    <row r="46" spans="1:10" x14ac:dyDescent="0.3">
      <c r="A46" s="229" t="e">
        <f>Récapitulatif!$B$16</f>
        <v>#N/A</v>
      </c>
      <c r="B46" s="229">
        <f>+Récapitulatif!$C$12</f>
        <v>0</v>
      </c>
      <c r="C46" s="230" t="str">
        <f>Récapitulatif!$A$12</f>
        <v/>
      </c>
      <c r="D46" s="230">
        <v>4</v>
      </c>
      <c r="E46" s="229" t="s">
        <v>1470</v>
      </c>
      <c r="F46" s="251" t="str">
        <f>IF($J46&gt;0,Formation!B15&amp;" : "&amp;Formation!C15,"")</f>
        <v/>
      </c>
      <c r="G46" s="267" t="str">
        <f>IF($J46&gt;0,Formation!$D$10&amp;" : "&amp;Formation!D15&amp;" - "&amp;Formation!$E$10&amp;" : "&amp;Formation!E15&amp;" - "&amp;Formation!$F$10&amp;" : "&amp;Formation!F15&amp;" - Coûts : "&amp;Formation!$I$11&amp;"="&amp;Formation!I15&amp;" - "&amp;Formation!$J$11&amp;"="&amp;Formation!J15&amp;" - "&amp;Formation!$K$11&amp;"="&amp;Formation!K15&amp;" - "&amp;Formation!$M$10&amp;"="&amp;Formation!M15,"")</f>
        <v/>
      </c>
      <c r="H46" s="251" t="str">
        <f>IF($J46&gt;0,Formation!H15,"")</f>
        <v/>
      </c>
      <c r="I46" s="226">
        <f>IF($J46&gt;0,Formation!N15,0)</f>
        <v>0</v>
      </c>
      <c r="J46" s="250">
        <f>Formation!O15</f>
        <v>0</v>
      </c>
    </row>
    <row r="47" spans="1:10" x14ac:dyDescent="0.3">
      <c r="A47" s="229" t="e">
        <f>Récapitulatif!$B$16</f>
        <v>#N/A</v>
      </c>
      <c r="B47" s="229">
        <f>+Récapitulatif!$C$12</f>
        <v>0</v>
      </c>
      <c r="C47" s="230" t="str">
        <f>Récapitulatif!$A$12</f>
        <v/>
      </c>
      <c r="D47" s="230">
        <v>5</v>
      </c>
      <c r="E47" s="229" t="s">
        <v>1470</v>
      </c>
      <c r="F47" s="251" t="str">
        <f>IF($J47&gt;0,Formation!B16&amp;" : "&amp;Formation!C16,"")</f>
        <v/>
      </c>
      <c r="G47" s="267" t="str">
        <f>IF($J47&gt;0,Formation!$D$10&amp;" : "&amp;Formation!D16&amp;" - "&amp;Formation!$E$10&amp;" : "&amp;Formation!E16&amp;" - "&amp;Formation!$F$10&amp;" : "&amp;Formation!F16&amp;" - Coûts : "&amp;Formation!$I$11&amp;"="&amp;Formation!I16&amp;" - "&amp;Formation!$J$11&amp;"="&amp;Formation!J16&amp;" - "&amp;Formation!$K$11&amp;"="&amp;Formation!K16&amp;" - "&amp;Formation!$M$10&amp;"="&amp;Formation!M16,"")</f>
        <v/>
      </c>
      <c r="H47" s="251" t="str">
        <f>IF($J47&gt;0,Formation!H16,"")</f>
        <v/>
      </c>
      <c r="I47" s="226">
        <f>IF($J47&gt;0,Formation!N16,0)</f>
        <v>0</v>
      </c>
      <c r="J47" s="250">
        <f>Formation!O16</f>
        <v>0</v>
      </c>
    </row>
    <row r="48" spans="1:10" x14ac:dyDescent="0.3">
      <c r="A48" s="229" t="e">
        <f>Récapitulatif!$B$16</f>
        <v>#N/A</v>
      </c>
      <c r="B48" s="229">
        <f>+Récapitulatif!$C$12</f>
        <v>0</v>
      </c>
      <c r="C48" s="230" t="str">
        <f>Récapitulatif!$A$12</f>
        <v/>
      </c>
      <c r="D48" s="230">
        <v>6</v>
      </c>
      <c r="E48" s="229" t="s">
        <v>1470</v>
      </c>
      <c r="F48" s="251" t="str">
        <f>IF($J48&gt;0,Formation!B17&amp;" : "&amp;Formation!C17,"")</f>
        <v/>
      </c>
      <c r="G48" s="267" t="str">
        <f>IF($J48&gt;0,Formation!$D$10&amp;" : "&amp;Formation!D17&amp;" - "&amp;Formation!$E$10&amp;" : "&amp;Formation!E17&amp;" - "&amp;Formation!$F$10&amp;" : "&amp;Formation!F17&amp;" - Coûts : "&amp;Formation!$I$11&amp;"="&amp;Formation!I17&amp;" - "&amp;Formation!$J$11&amp;"="&amp;Formation!J17&amp;" - "&amp;Formation!$K$11&amp;"="&amp;Formation!K17&amp;" - "&amp;Formation!$M$10&amp;"="&amp;Formation!M17,"")</f>
        <v/>
      </c>
      <c r="H48" s="251" t="str">
        <f>IF($J48&gt;0,Formation!H17,"")</f>
        <v/>
      </c>
      <c r="I48" s="226">
        <f>IF($J48&gt;0,Formation!N17,0)</f>
        <v>0</v>
      </c>
      <c r="J48" s="250">
        <f>Formation!O17</f>
        <v>0</v>
      </c>
    </row>
    <row r="49" spans="1:10" x14ac:dyDescent="0.3">
      <c r="A49" s="229" t="e">
        <f>Récapitulatif!$B$16</f>
        <v>#N/A</v>
      </c>
      <c r="B49" s="229">
        <f>+Récapitulatif!$C$12</f>
        <v>0</v>
      </c>
      <c r="C49" s="230" t="str">
        <f>Récapitulatif!$A$12</f>
        <v/>
      </c>
      <c r="D49" s="230">
        <v>7</v>
      </c>
      <c r="E49" s="229" t="s">
        <v>1470</v>
      </c>
      <c r="F49" s="251" t="str">
        <f>IF($J49&gt;0,Formation!B18&amp;" : "&amp;Formation!C18,"")</f>
        <v/>
      </c>
      <c r="G49" s="267" t="str">
        <f>IF($J49&gt;0,Formation!$D$10&amp;" : "&amp;Formation!D18&amp;" - "&amp;Formation!$E$10&amp;" : "&amp;Formation!E18&amp;" - "&amp;Formation!$F$10&amp;" : "&amp;Formation!F18&amp;" - Coûts : "&amp;Formation!$I$11&amp;"="&amp;Formation!I18&amp;" - "&amp;Formation!$J$11&amp;"="&amp;Formation!J18&amp;" - "&amp;Formation!$K$11&amp;"="&amp;Formation!K18&amp;" - "&amp;Formation!$M$10&amp;"="&amp;Formation!M18,"")</f>
        <v/>
      </c>
      <c r="H49" s="251" t="str">
        <f>IF($J49&gt;0,Formation!H18,"")</f>
        <v/>
      </c>
      <c r="I49" s="226">
        <f>IF($J49&gt;0,Formation!N18,0)</f>
        <v>0</v>
      </c>
      <c r="J49" s="250">
        <f>Formation!O18</f>
        <v>0</v>
      </c>
    </row>
    <row r="50" spans="1:10" x14ac:dyDescent="0.3">
      <c r="A50" s="229" t="e">
        <f>Récapitulatif!$B$16</f>
        <v>#N/A</v>
      </c>
      <c r="B50" s="229">
        <f>+Récapitulatif!$C$12</f>
        <v>0</v>
      </c>
      <c r="C50" s="230" t="str">
        <f>Récapitulatif!$A$12</f>
        <v/>
      </c>
      <c r="D50" s="230">
        <v>8</v>
      </c>
      <c r="E50" s="229" t="s">
        <v>1470</v>
      </c>
      <c r="F50" s="251" t="str">
        <f>IF($J50&gt;0,Formation!B19&amp;" : "&amp;Formation!C19,"")</f>
        <v/>
      </c>
      <c r="G50" s="267" t="str">
        <f>IF($J50&gt;0,Formation!$D$10&amp;" : "&amp;Formation!D19&amp;" - "&amp;Formation!$E$10&amp;" : "&amp;Formation!E19&amp;" - "&amp;Formation!$F$10&amp;" : "&amp;Formation!F19&amp;" - Coûts : "&amp;Formation!$I$11&amp;"="&amp;Formation!I19&amp;" - "&amp;Formation!$J$11&amp;"="&amp;Formation!J19&amp;" - "&amp;Formation!$K$11&amp;"="&amp;Formation!K19&amp;" - "&amp;Formation!$M$10&amp;"="&amp;Formation!M19,"")</f>
        <v/>
      </c>
      <c r="H50" s="251" t="str">
        <f>IF($J50&gt;0,Formation!H19,"")</f>
        <v/>
      </c>
      <c r="I50" s="226">
        <f>IF($J50&gt;0,Formation!N19,0)</f>
        <v>0</v>
      </c>
      <c r="J50" s="250">
        <f>Formation!O19</f>
        <v>0</v>
      </c>
    </row>
    <row r="51" spans="1:10" x14ac:dyDescent="0.3">
      <c r="A51" s="229" t="e">
        <f>Récapitulatif!$B$16</f>
        <v>#N/A</v>
      </c>
      <c r="B51" s="229">
        <f>+Récapitulatif!$C$12</f>
        <v>0</v>
      </c>
      <c r="C51" s="230" t="str">
        <f>Récapitulatif!$A$12</f>
        <v/>
      </c>
      <c r="D51" s="230">
        <v>9</v>
      </c>
      <c r="E51" s="229" t="s">
        <v>1470</v>
      </c>
      <c r="F51" s="251" t="str">
        <f>IF($J51&gt;0,Formation!B20&amp;" : "&amp;Formation!C20,"")</f>
        <v/>
      </c>
      <c r="G51" s="267" t="str">
        <f>IF($J51&gt;0,Formation!$D$10&amp;" : "&amp;Formation!D20&amp;" - "&amp;Formation!$E$10&amp;" : "&amp;Formation!E20&amp;" - "&amp;Formation!$F$10&amp;" : "&amp;Formation!F20&amp;" - Coûts : "&amp;Formation!$I$11&amp;"="&amp;Formation!I20&amp;" - "&amp;Formation!$J$11&amp;"="&amp;Formation!J20&amp;" - "&amp;Formation!$K$11&amp;"="&amp;Formation!K20&amp;" - "&amp;Formation!$M$10&amp;"="&amp;Formation!M20,"")</f>
        <v/>
      </c>
      <c r="H51" s="251" t="str">
        <f>IF($J51&gt;0,Formation!H20,"")</f>
        <v/>
      </c>
      <c r="I51" s="226">
        <f>IF($J51&gt;0,Formation!N20,0)</f>
        <v>0</v>
      </c>
      <c r="J51" s="250">
        <f>Formation!O20</f>
        <v>0</v>
      </c>
    </row>
    <row r="52" spans="1:10" x14ac:dyDescent="0.3">
      <c r="A52" s="229" t="e">
        <f>Récapitulatif!$B$16</f>
        <v>#N/A</v>
      </c>
      <c r="B52" s="229">
        <f>+Récapitulatif!$C$12</f>
        <v>0</v>
      </c>
      <c r="C52" s="230" t="str">
        <f>Récapitulatif!$A$12</f>
        <v/>
      </c>
      <c r="D52" s="230">
        <v>10</v>
      </c>
      <c r="E52" s="229" t="s">
        <v>1470</v>
      </c>
      <c r="F52" s="251" t="str">
        <f>IF($J52&gt;0,Formation!B21&amp;" : "&amp;Formation!C21,"")</f>
        <v/>
      </c>
      <c r="G52" s="267" t="str">
        <f>IF($J52&gt;0,Formation!$D$10&amp;" : "&amp;Formation!D21&amp;" - "&amp;Formation!$E$10&amp;" : "&amp;Formation!E21&amp;" - "&amp;Formation!$F$10&amp;" : "&amp;Formation!F21&amp;" - Coûts : "&amp;Formation!$I$11&amp;"="&amp;Formation!I21&amp;" - "&amp;Formation!$J$11&amp;"="&amp;Formation!J21&amp;" - "&amp;Formation!$K$11&amp;"="&amp;Formation!K21&amp;" - "&amp;Formation!$M$10&amp;"="&amp;Formation!M21,"")</f>
        <v/>
      </c>
      <c r="H52" s="251" t="str">
        <f>IF($J52&gt;0,Formation!H21,"")</f>
        <v/>
      </c>
      <c r="I52" s="226">
        <f>IF($J52&gt;0,Formation!N21,0)</f>
        <v>0</v>
      </c>
      <c r="J52" s="250">
        <f>Formation!O21</f>
        <v>0</v>
      </c>
    </row>
  </sheetData>
  <sheetProtection algorithmName="SHA-512" hashValue="EXOkPwhrVIyprCQjRLE13ZcyjA4BwemXHJ4F44T8guiHG73D8/H4uUfIxXGihPEU0q7igKEXoj0nyp2WH3czIQ==" saltValue="SkvUcHQKw9SK/DgkZ4qxRA==" spinCount="100000" sheet="1" formatColumns="0" formatRow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V1033"/>
  <sheetViews>
    <sheetView showGridLines="0" topLeftCell="J1" workbookViewId="0">
      <pane ySplit="1" topLeftCell="A2" activePane="bottomLeft" state="frozen"/>
      <selection activeCell="G45" sqref="A1:XFD1048576"/>
      <selection pane="bottomLeft" activeCell="N4" sqref="N4"/>
    </sheetView>
  </sheetViews>
  <sheetFormatPr baseColWidth="10" defaultColWidth="11.44140625" defaultRowHeight="14.4" x14ac:dyDescent="0.3"/>
  <cols>
    <col min="1" max="1" width="11.6640625" style="4" bestFit="1" customWidth="1"/>
    <col min="2" max="2" width="46.109375" style="4" bestFit="1" customWidth="1"/>
    <col min="3" max="3" width="15.44140625" style="4" bestFit="1" customWidth="1"/>
    <col min="4" max="4" width="32.5546875" style="4" customWidth="1"/>
    <col min="5" max="5" width="13.33203125" style="4" bestFit="1" customWidth="1"/>
    <col min="6" max="6" width="24.33203125" style="4" bestFit="1" customWidth="1"/>
    <col min="7" max="8" width="32.5546875" style="4" customWidth="1"/>
    <col min="9" max="9" width="11.44140625" style="1"/>
    <col min="10" max="10" width="21.33203125" style="1" bestFit="1" customWidth="1"/>
    <col min="11" max="11" width="11.44140625" style="1"/>
    <col min="12" max="12" width="19.109375" style="1" bestFit="1" customWidth="1"/>
    <col min="13" max="13" width="11.44140625" style="1"/>
    <col min="14" max="14" width="22.6640625" style="1" customWidth="1"/>
    <col min="15" max="15" width="11.44140625" style="1"/>
    <col min="16" max="16" width="21.6640625" style="1" bestFit="1" customWidth="1"/>
    <col min="17" max="17" width="11.44140625" style="1"/>
    <col min="18" max="18" width="21.44140625" style="1" bestFit="1" customWidth="1"/>
    <col min="19" max="19" width="11.44140625" style="1"/>
    <col min="20" max="20" width="42.44140625" style="1" customWidth="1"/>
    <col min="21" max="16384" width="11.44140625" style="1"/>
  </cols>
  <sheetData>
    <row r="1" spans="1:22" s="51" customFormat="1" ht="26.4" x14ac:dyDescent="0.3">
      <c r="A1" s="59" t="s">
        <v>1090</v>
      </c>
      <c r="B1" s="59" t="s">
        <v>1280</v>
      </c>
      <c r="C1" s="59" t="s">
        <v>1091</v>
      </c>
      <c r="D1" s="59" t="s">
        <v>1277</v>
      </c>
      <c r="E1" s="59" t="s">
        <v>1278</v>
      </c>
      <c r="F1" s="59" t="s">
        <v>1279</v>
      </c>
      <c r="G1" s="59" t="s">
        <v>1092</v>
      </c>
      <c r="H1" s="59" t="s">
        <v>607</v>
      </c>
      <c r="J1" s="59" t="s">
        <v>903</v>
      </c>
      <c r="L1" s="59" t="s">
        <v>910</v>
      </c>
      <c r="N1" s="59" t="s">
        <v>1419</v>
      </c>
      <c r="P1" s="59" t="s">
        <v>1610</v>
      </c>
      <c r="R1" s="59" t="s">
        <v>1420</v>
      </c>
      <c r="T1" s="252" t="s">
        <v>1483</v>
      </c>
      <c r="V1" s="59" t="s">
        <v>1052</v>
      </c>
    </row>
    <row r="2" spans="1:22" x14ac:dyDescent="0.3">
      <c r="A2" s="2">
        <v>80000490</v>
      </c>
      <c r="B2" s="3" t="s">
        <v>0</v>
      </c>
      <c r="C2" s="2">
        <v>80009483</v>
      </c>
      <c r="D2" s="3" t="s">
        <v>1101</v>
      </c>
      <c r="E2" s="2" t="s">
        <v>1094</v>
      </c>
      <c r="F2" s="2"/>
      <c r="G2" s="3" t="s">
        <v>1102</v>
      </c>
      <c r="H2" s="3" t="s">
        <v>608</v>
      </c>
      <c r="J2" s="9" t="s">
        <v>907</v>
      </c>
      <c r="L2" s="9" t="s">
        <v>911</v>
      </c>
      <c r="N2" s="9" t="s">
        <v>1472</v>
      </c>
      <c r="P2" s="9" t="s">
        <v>1611</v>
      </c>
      <c r="R2" s="9" t="s">
        <v>1416</v>
      </c>
      <c r="T2" s="9" t="s">
        <v>963</v>
      </c>
      <c r="V2" s="50" t="s">
        <v>1003</v>
      </c>
    </row>
    <row r="3" spans="1:22" x14ac:dyDescent="0.3">
      <c r="A3" s="2">
        <v>80002017</v>
      </c>
      <c r="B3" s="3" t="s">
        <v>1</v>
      </c>
      <c r="C3" s="2">
        <v>80000433</v>
      </c>
      <c r="D3" s="3" t="s">
        <v>1100</v>
      </c>
      <c r="E3" s="2" t="s">
        <v>1094</v>
      </c>
      <c r="F3" s="2"/>
      <c r="G3" s="3" t="s">
        <v>1095</v>
      </c>
      <c r="H3" s="3" t="s">
        <v>609</v>
      </c>
      <c r="J3" s="9" t="s">
        <v>909</v>
      </c>
      <c r="L3" s="9" t="s">
        <v>912</v>
      </c>
      <c r="N3" s="9" t="s">
        <v>1473</v>
      </c>
      <c r="P3" s="9" t="s">
        <v>1612</v>
      </c>
      <c r="R3" s="9" t="s">
        <v>1418</v>
      </c>
      <c r="T3" s="9" t="s">
        <v>964</v>
      </c>
      <c r="V3" s="50" t="s">
        <v>1004</v>
      </c>
    </row>
    <row r="4" spans="1:22" x14ac:dyDescent="0.3">
      <c r="A4" s="2">
        <v>80002025</v>
      </c>
      <c r="B4" s="3" t="s">
        <v>2</v>
      </c>
      <c r="C4" s="2">
        <v>80000441</v>
      </c>
      <c r="D4" s="3" t="s">
        <v>1100</v>
      </c>
      <c r="E4" s="2" t="s">
        <v>1094</v>
      </c>
      <c r="F4" s="2"/>
      <c r="G4" s="3" t="s">
        <v>1095</v>
      </c>
      <c r="H4" s="3" t="s">
        <v>1105</v>
      </c>
      <c r="J4" s="9" t="s">
        <v>908</v>
      </c>
      <c r="L4" s="9" t="s">
        <v>1428</v>
      </c>
      <c r="N4" s="9" t="s">
        <v>1474</v>
      </c>
      <c r="P4" s="9"/>
      <c r="R4" s="9" t="s">
        <v>1421</v>
      </c>
      <c r="T4" s="9" t="s">
        <v>971</v>
      </c>
      <c r="V4" s="50" t="s">
        <v>1005</v>
      </c>
    </row>
    <row r="5" spans="1:22" x14ac:dyDescent="0.3">
      <c r="A5" s="2">
        <v>80002033</v>
      </c>
      <c r="B5" s="3" t="s">
        <v>3</v>
      </c>
      <c r="C5" s="2">
        <v>80000458</v>
      </c>
      <c r="D5" s="3" t="s">
        <v>1100</v>
      </c>
      <c r="E5" s="2" t="s">
        <v>1094</v>
      </c>
      <c r="F5" s="2"/>
      <c r="G5" s="3" t="s">
        <v>1095</v>
      </c>
      <c r="H5" s="3" t="s">
        <v>610</v>
      </c>
      <c r="J5" s="9"/>
      <c r="L5" s="9" t="s">
        <v>1017</v>
      </c>
      <c r="N5" s="9"/>
      <c r="P5" s="9"/>
      <c r="R5" s="9" t="s">
        <v>1422</v>
      </c>
      <c r="T5" s="9" t="s">
        <v>966</v>
      </c>
      <c r="V5" s="50" t="s">
        <v>1006</v>
      </c>
    </row>
    <row r="6" spans="1:22" x14ac:dyDescent="0.3">
      <c r="A6" s="2">
        <v>80002041</v>
      </c>
      <c r="B6" s="3" t="s">
        <v>4</v>
      </c>
      <c r="C6" s="2">
        <v>80000466</v>
      </c>
      <c r="D6" s="3" t="s">
        <v>1100</v>
      </c>
      <c r="E6" s="2" t="s">
        <v>1094</v>
      </c>
      <c r="F6" s="2"/>
      <c r="G6" s="3" t="s">
        <v>1095</v>
      </c>
      <c r="H6" s="3" t="s">
        <v>611</v>
      </c>
      <c r="J6" s="9"/>
      <c r="L6" s="9"/>
      <c r="N6" s="9"/>
      <c r="P6" s="9"/>
      <c r="R6" s="9"/>
      <c r="T6" s="9" t="s">
        <v>1470</v>
      </c>
      <c r="V6" s="50" t="s">
        <v>1007</v>
      </c>
    </row>
    <row r="7" spans="1:22" x14ac:dyDescent="0.3">
      <c r="A7" s="2">
        <v>80002058</v>
      </c>
      <c r="B7" s="3" t="s">
        <v>5</v>
      </c>
      <c r="C7" s="2">
        <v>80000474</v>
      </c>
      <c r="D7" s="3" t="s">
        <v>1100</v>
      </c>
      <c r="E7" s="2" t="s">
        <v>1094</v>
      </c>
      <c r="F7" s="2"/>
      <c r="G7" s="3" t="s">
        <v>1095</v>
      </c>
      <c r="H7" s="3" t="s">
        <v>612</v>
      </c>
      <c r="J7" s="9"/>
      <c r="L7" s="9"/>
      <c r="N7" s="9"/>
      <c r="P7" s="9"/>
      <c r="R7" s="9"/>
      <c r="T7" s="9" t="s">
        <v>965</v>
      </c>
      <c r="V7" s="50" t="s">
        <v>1008</v>
      </c>
    </row>
    <row r="8" spans="1:22" x14ac:dyDescent="0.3">
      <c r="A8" s="2">
        <v>80002066</v>
      </c>
      <c r="B8" s="3" t="s">
        <v>6</v>
      </c>
      <c r="C8" s="2">
        <v>80000482</v>
      </c>
      <c r="D8" s="3" t="s">
        <v>1100</v>
      </c>
      <c r="E8" s="2" t="s">
        <v>1094</v>
      </c>
      <c r="F8" s="2"/>
      <c r="G8" s="3" t="s">
        <v>1095</v>
      </c>
      <c r="H8" s="3" t="s">
        <v>1490</v>
      </c>
      <c r="J8" s="9"/>
      <c r="L8" s="9"/>
      <c r="N8" s="9"/>
      <c r="R8" s="9"/>
      <c r="T8" s="9" t="s">
        <v>968</v>
      </c>
      <c r="V8" s="50" t="s">
        <v>1009</v>
      </c>
    </row>
    <row r="9" spans="1:22" x14ac:dyDescent="0.3">
      <c r="A9" s="2">
        <v>80003049</v>
      </c>
      <c r="B9" s="3" t="s">
        <v>1284</v>
      </c>
      <c r="C9" s="2">
        <v>750721334</v>
      </c>
      <c r="D9" s="3" t="s">
        <v>1106</v>
      </c>
      <c r="E9" s="2" t="s">
        <v>1108</v>
      </c>
      <c r="F9" s="2">
        <v>80005424</v>
      </c>
      <c r="G9" s="3" t="s">
        <v>1102</v>
      </c>
      <c r="H9" s="3" t="s">
        <v>620</v>
      </c>
      <c r="J9" s="9"/>
      <c r="L9" s="9"/>
      <c r="N9" s="9"/>
      <c r="R9" s="9"/>
      <c r="T9" s="9" t="s">
        <v>972</v>
      </c>
      <c r="V9" s="50" t="s">
        <v>1053</v>
      </c>
    </row>
    <row r="10" spans="1:22" x14ac:dyDescent="0.3">
      <c r="A10" s="2">
        <v>80003304</v>
      </c>
      <c r="B10" s="3" t="s">
        <v>7</v>
      </c>
      <c r="C10" s="2">
        <v>80000540</v>
      </c>
      <c r="D10" s="3" t="s">
        <v>1101</v>
      </c>
      <c r="E10" s="2" t="s">
        <v>1094</v>
      </c>
      <c r="F10" s="2"/>
      <c r="G10" s="3" t="s">
        <v>1095</v>
      </c>
      <c r="H10" s="3" t="s">
        <v>1103</v>
      </c>
      <c r="J10" s="9"/>
      <c r="L10" s="9"/>
      <c r="N10" s="9"/>
      <c r="R10" s="9"/>
      <c r="T10" s="9" t="s">
        <v>969</v>
      </c>
      <c r="V10" s="50" t="s">
        <v>1054</v>
      </c>
    </row>
    <row r="11" spans="1:22" x14ac:dyDescent="0.3">
      <c r="A11" s="2">
        <v>80003312</v>
      </c>
      <c r="B11" s="3" t="s">
        <v>8</v>
      </c>
      <c r="C11" s="2">
        <v>750721334</v>
      </c>
      <c r="D11" s="3" t="s">
        <v>1106</v>
      </c>
      <c r="E11" s="2" t="s">
        <v>1094</v>
      </c>
      <c r="F11" s="2"/>
      <c r="G11" s="3" t="s">
        <v>1095</v>
      </c>
      <c r="H11" s="3" t="s">
        <v>613</v>
      </c>
      <c r="J11" s="9"/>
      <c r="L11" s="9"/>
      <c r="N11" s="9"/>
      <c r="R11" s="9"/>
      <c r="T11" s="9" t="s">
        <v>967</v>
      </c>
      <c r="V11" s="50" t="s">
        <v>1055</v>
      </c>
    </row>
    <row r="12" spans="1:22" x14ac:dyDescent="0.3">
      <c r="A12" s="2">
        <v>80003379</v>
      </c>
      <c r="B12" s="3" t="s">
        <v>9</v>
      </c>
      <c r="C12" s="2">
        <v>920030152</v>
      </c>
      <c r="D12" s="3" t="s">
        <v>1093</v>
      </c>
      <c r="E12" s="2" t="s">
        <v>1094</v>
      </c>
      <c r="F12" s="2"/>
      <c r="G12" s="3" t="s">
        <v>1095</v>
      </c>
      <c r="H12" s="3" t="s">
        <v>1096</v>
      </c>
      <c r="J12" s="9"/>
      <c r="L12" s="9"/>
      <c r="N12" s="9"/>
      <c r="R12" s="9"/>
      <c r="T12" s="9" t="s">
        <v>970</v>
      </c>
      <c r="V12" s="50" t="s">
        <v>1056</v>
      </c>
    </row>
    <row r="13" spans="1:22" x14ac:dyDescent="0.3">
      <c r="A13" s="2">
        <v>80003395</v>
      </c>
      <c r="B13" s="3" t="s">
        <v>1281</v>
      </c>
      <c r="C13" s="2">
        <v>80001969</v>
      </c>
      <c r="D13" s="3" t="s">
        <v>1107</v>
      </c>
      <c r="E13" s="2" t="s">
        <v>1094</v>
      </c>
      <c r="F13" s="2"/>
      <c r="G13" s="3" t="s">
        <v>1095</v>
      </c>
      <c r="H13" s="3" t="s">
        <v>617</v>
      </c>
      <c r="J13" s="9"/>
      <c r="L13" s="9"/>
      <c r="N13" s="9"/>
      <c r="R13" s="9"/>
      <c r="T13" s="9"/>
      <c r="V13" s="50" t="s">
        <v>1057</v>
      </c>
    </row>
    <row r="14" spans="1:22" x14ac:dyDescent="0.3">
      <c r="A14" s="2">
        <v>80003643</v>
      </c>
      <c r="B14" s="3" t="s">
        <v>10</v>
      </c>
      <c r="C14" s="2">
        <v>80011174</v>
      </c>
      <c r="D14" s="3" t="s">
        <v>1107</v>
      </c>
      <c r="E14" s="2" t="s">
        <v>1094</v>
      </c>
      <c r="F14" s="2"/>
      <c r="G14" s="3" t="s">
        <v>1095</v>
      </c>
      <c r="H14" s="3" t="s">
        <v>1096</v>
      </c>
      <c r="J14" s="9"/>
      <c r="L14" s="9"/>
      <c r="N14" s="9"/>
      <c r="R14" s="9"/>
      <c r="T14" s="9"/>
      <c r="V14" s="50" t="s">
        <v>1058</v>
      </c>
    </row>
    <row r="15" spans="1:22" x14ac:dyDescent="0.3">
      <c r="A15" s="2">
        <v>80003684</v>
      </c>
      <c r="B15" s="3" t="s">
        <v>1282</v>
      </c>
      <c r="C15" s="2">
        <v>80011174</v>
      </c>
      <c r="D15" s="3" t="s">
        <v>1107</v>
      </c>
      <c r="E15" s="2" t="s">
        <v>1108</v>
      </c>
      <c r="F15" s="2">
        <v>80003692</v>
      </c>
      <c r="G15" s="3" t="s">
        <v>1095</v>
      </c>
      <c r="H15" s="3" t="s">
        <v>1109</v>
      </c>
      <c r="J15" s="9"/>
      <c r="L15" s="9"/>
      <c r="N15" s="9"/>
      <c r="R15" s="9"/>
      <c r="T15" s="9"/>
      <c r="V15" s="50" t="s">
        <v>1059</v>
      </c>
    </row>
    <row r="16" spans="1:22" x14ac:dyDescent="0.3">
      <c r="A16" s="2">
        <v>80003692</v>
      </c>
      <c r="B16" s="3" t="s">
        <v>11</v>
      </c>
      <c r="C16" s="2">
        <v>80011174</v>
      </c>
      <c r="D16" s="3" t="s">
        <v>1107</v>
      </c>
      <c r="E16" s="2" t="s">
        <v>1094</v>
      </c>
      <c r="F16" s="2"/>
      <c r="G16" s="3" t="s">
        <v>1095</v>
      </c>
      <c r="H16" s="3" t="s">
        <v>614</v>
      </c>
      <c r="J16" s="9"/>
      <c r="L16" s="9"/>
      <c r="N16" s="9"/>
      <c r="R16" s="9"/>
      <c r="T16" s="9"/>
      <c r="V16" s="50" t="s">
        <v>1060</v>
      </c>
    </row>
    <row r="17" spans="1:22" x14ac:dyDescent="0.3">
      <c r="A17" s="2">
        <v>80003718</v>
      </c>
      <c r="B17" s="3" t="s">
        <v>12</v>
      </c>
      <c r="C17" s="2">
        <v>920030152</v>
      </c>
      <c r="D17" s="3" t="s">
        <v>1093</v>
      </c>
      <c r="E17" s="2" t="s">
        <v>1094</v>
      </c>
      <c r="F17" s="2"/>
      <c r="G17" s="3" t="s">
        <v>1095</v>
      </c>
      <c r="H17" s="3" t="s">
        <v>608</v>
      </c>
      <c r="J17" s="9"/>
      <c r="L17" s="9"/>
      <c r="N17" s="9"/>
      <c r="R17" s="9"/>
      <c r="T17" s="9"/>
      <c r="V17" s="50" t="s">
        <v>1061</v>
      </c>
    </row>
    <row r="18" spans="1:22" x14ac:dyDescent="0.3">
      <c r="A18" s="2">
        <v>80003767</v>
      </c>
      <c r="B18" s="3" t="s">
        <v>1491</v>
      </c>
      <c r="C18" s="2">
        <v>80000615</v>
      </c>
      <c r="D18" s="3" t="s">
        <v>1128</v>
      </c>
      <c r="E18" s="2" t="s">
        <v>1108</v>
      </c>
      <c r="F18" s="2">
        <v>80003643</v>
      </c>
      <c r="G18" s="3" t="s">
        <v>1095</v>
      </c>
      <c r="H18" s="3" t="s">
        <v>1096</v>
      </c>
      <c r="J18" s="9"/>
      <c r="L18" s="9"/>
      <c r="N18" s="9"/>
      <c r="R18" s="9"/>
      <c r="T18" s="9"/>
      <c r="V18" s="50" t="s">
        <v>1062</v>
      </c>
    </row>
    <row r="19" spans="1:22" x14ac:dyDescent="0.3">
      <c r="A19" s="2">
        <v>80005424</v>
      </c>
      <c r="B19" s="3" t="s">
        <v>13</v>
      </c>
      <c r="C19" s="2">
        <v>750721334</v>
      </c>
      <c r="D19" s="3" t="s">
        <v>1106</v>
      </c>
      <c r="E19" s="2" t="s">
        <v>1094</v>
      </c>
      <c r="F19" s="2"/>
      <c r="G19" s="3" t="s">
        <v>1102</v>
      </c>
      <c r="H19" s="3" t="s">
        <v>614</v>
      </c>
      <c r="J19" s="9"/>
      <c r="L19" s="9"/>
      <c r="N19" s="9"/>
      <c r="R19" s="9"/>
      <c r="T19" s="9"/>
      <c r="V19" s="50" t="s">
        <v>1063</v>
      </c>
    </row>
    <row r="20" spans="1:22" x14ac:dyDescent="0.3">
      <c r="A20" s="2">
        <v>80005705</v>
      </c>
      <c r="B20" s="3" t="s">
        <v>14</v>
      </c>
      <c r="C20" s="2">
        <v>750721334</v>
      </c>
      <c r="D20" s="3" t="s">
        <v>1106</v>
      </c>
      <c r="E20" s="2" t="s">
        <v>1094</v>
      </c>
      <c r="F20" s="2"/>
      <c r="G20" s="3" t="s">
        <v>1095</v>
      </c>
      <c r="H20" s="3" t="s">
        <v>615</v>
      </c>
      <c r="J20" s="9"/>
      <c r="L20" s="9"/>
      <c r="N20" s="9"/>
      <c r="R20" s="9"/>
      <c r="T20" s="9"/>
      <c r="V20" s="50" t="s">
        <v>1064</v>
      </c>
    </row>
    <row r="21" spans="1:22" x14ac:dyDescent="0.3">
      <c r="A21" s="2">
        <v>80005721</v>
      </c>
      <c r="B21" s="3" t="s">
        <v>15</v>
      </c>
      <c r="C21" s="2">
        <v>80001969</v>
      </c>
      <c r="D21" s="3" t="s">
        <v>1107</v>
      </c>
      <c r="E21" s="2" t="s">
        <v>1094</v>
      </c>
      <c r="F21" s="2"/>
      <c r="G21" s="3" t="s">
        <v>1102</v>
      </c>
      <c r="H21" s="3" t="s">
        <v>616</v>
      </c>
      <c r="J21" s="9"/>
      <c r="L21" s="9"/>
      <c r="N21" s="9"/>
      <c r="R21" s="9"/>
      <c r="T21" s="9"/>
      <c r="V21" s="50" t="s">
        <v>1065</v>
      </c>
    </row>
    <row r="22" spans="1:22" x14ac:dyDescent="0.3">
      <c r="A22" s="2">
        <v>80005739</v>
      </c>
      <c r="B22" s="3" t="s">
        <v>16</v>
      </c>
      <c r="C22" s="2">
        <v>510024581</v>
      </c>
      <c r="D22" s="3" t="s">
        <v>1110</v>
      </c>
      <c r="E22" s="2" t="s">
        <v>1094</v>
      </c>
      <c r="F22" s="2"/>
      <c r="G22" s="3" t="s">
        <v>1102</v>
      </c>
      <c r="H22" s="3" t="s">
        <v>1096</v>
      </c>
      <c r="J22" s="9"/>
      <c r="L22" s="9"/>
      <c r="N22" s="9"/>
      <c r="R22" s="9"/>
      <c r="T22" s="9"/>
      <c r="V22" s="50" t="s">
        <v>1066</v>
      </c>
    </row>
    <row r="23" spans="1:22" x14ac:dyDescent="0.3">
      <c r="A23" s="2">
        <v>80005937</v>
      </c>
      <c r="B23" s="3" t="s">
        <v>17</v>
      </c>
      <c r="C23" s="2">
        <v>80000581</v>
      </c>
      <c r="D23" s="3" t="s">
        <v>1101</v>
      </c>
      <c r="E23" s="2" t="s">
        <v>1094</v>
      </c>
      <c r="F23" s="2"/>
      <c r="G23" s="3" t="s">
        <v>1102</v>
      </c>
      <c r="H23" s="3" t="s">
        <v>617</v>
      </c>
      <c r="J23" s="9"/>
      <c r="L23" s="9"/>
      <c r="N23" s="9"/>
      <c r="R23" s="9"/>
      <c r="T23" s="9"/>
      <c r="V23" s="50" t="s">
        <v>1067</v>
      </c>
    </row>
    <row r="24" spans="1:22" x14ac:dyDescent="0.3">
      <c r="A24" s="2">
        <v>80006018</v>
      </c>
      <c r="B24" s="3" t="s">
        <v>18</v>
      </c>
      <c r="C24" s="2">
        <v>510024581</v>
      </c>
      <c r="D24" s="3" t="s">
        <v>1110</v>
      </c>
      <c r="E24" s="2" t="s">
        <v>1094</v>
      </c>
      <c r="F24" s="2"/>
      <c r="G24" s="3" t="s">
        <v>1095</v>
      </c>
      <c r="H24" s="3" t="s">
        <v>1096</v>
      </c>
      <c r="J24" s="9"/>
      <c r="L24" s="9"/>
      <c r="N24" s="9"/>
      <c r="R24" s="9"/>
      <c r="T24" s="9"/>
      <c r="V24" s="50" t="s">
        <v>1068</v>
      </c>
    </row>
    <row r="25" spans="1:22" x14ac:dyDescent="0.3">
      <c r="A25" s="2">
        <v>80006067</v>
      </c>
      <c r="B25" s="3" t="s">
        <v>19</v>
      </c>
      <c r="C25" s="2">
        <v>80001969</v>
      </c>
      <c r="D25" s="3" t="s">
        <v>1107</v>
      </c>
      <c r="E25" s="2" t="s">
        <v>1108</v>
      </c>
      <c r="F25" s="2">
        <v>80003395</v>
      </c>
      <c r="G25" s="3" t="s">
        <v>1095</v>
      </c>
      <c r="H25" s="3" t="s">
        <v>616</v>
      </c>
      <c r="J25" s="9"/>
      <c r="L25" s="9"/>
      <c r="N25" s="9"/>
      <c r="R25" s="9"/>
      <c r="T25" s="9"/>
      <c r="V25" s="50" t="s">
        <v>1069</v>
      </c>
    </row>
    <row r="26" spans="1:22" x14ac:dyDescent="0.3">
      <c r="A26" s="2">
        <v>80006174</v>
      </c>
      <c r="B26" s="3" t="s">
        <v>20</v>
      </c>
      <c r="C26" s="2">
        <v>80011174</v>
      </c>
      <c r="D26" s="3" t="s">
        <v>1107</v>
      </c>
      <c r="E26" s="2" t="s">
        <v>1094</v>
      </c>
      <c r="F26" s="2"/>
      <c r="G26" s="3" t="s">
        <v>1095</v>
      </c>
      <c r="H26" s="3" t="s">
        <v>618</v>
      </c>
      <c r="J26" s="9"/>
      <c r="L26" s="9"/>
      <c r="N26" s="9"/>
      <c r="R26" s="9"/>
      <c r="T26" s="9"/>
      <c r="V26" s="50" t="s">
        <v>1070</v>
      </c>
    </row>
    <row r="27" spans="1:22" x14ac:dyDescent="0.3">
      <c r="A27" s="2">
        <v>80006182</v>
      </c>
      <c r="B27" s="3" t="s">
        <v>21</v>
      </c>
      <c r="C27" s="2">
        <v>80011174</v>
      </c>
      <c r="D27" s="3" t="s">
        <v>1107</v>
      </c>
      <c r="E27" s="2" t="s">
        <v>1094</v>
      </c>
      <c r="F27" s="2"/>
      <c r="G27" s="3" t="s">
        <v>1095</v>
      </c>
      <c r="H27" s="3" t="s">
        <v>619</v>
      </c>
      <c r="J27" s="9"/>
      <c r="L27" s="9"/>
      <c r="N27" s="9"/>
      <c r="R27" s="9"/>
      <c r="T27" s="9"/>
      <c r="V27" s="50" t="s">
        <v>1071</v>
      </c>
    </row>
    <row r="28" spans="1:22" x14ac:dyDescent="0.3">
      <c r="A28" s="2">
        <v>80006224</v>
      </c>
      <c r="B28" s="3" t="s">
        <v>22</v>
      </c>
      <c r="C28" s="2">
        <v>80006299</v>
      </c>
      <c r="D28" s="3" t="s">
        <v>1097</v>
      </c>
      <c r="E28" s="2" t="s">
        <v>1094</v>
      </c>
      <c r="F28" s="2"/>
      <c r="G28" s="3" t="s">
        <v>1095</v>
      </c>
      <c r="H28" s="3" t="s">
        <v>1096</v>
      </c>
      <c r="J28" s="9"/>
      <c r="L28" s="9"/>
      <c r="N28" s="9"/>
      <c r="R28" s="9"/>
      <c r="T28" s="9"/>
      <c r="V28" s="50" t="s">
        <v>1072</v>
      </c>
    </row>
    <row r="29" spans="1:22" x14ac:dyDescent="0.3">
      <c r="A29" s="2">
        <v>80007370</v>
      </c>
      <c r="B29" s="3" t="s">
        <v>23</v>
      </c>
      <c r="C29" s="2">
        <v>750721334</v>
      </c>
      <c r="D29" s="3" t="s">
        <v>1106</v>
      </c>
      <c r="E29" s="2" t="s">
        <v>1094</v>
      </c>
      <c r="F29" s="2"/>
      <c r="G29" s="3" t="s">
        <v>1095</v>
      </c>
      <c r="H29" s="3" t="s">
        <v>620</v>
      </c>
      <c r="J29" s="9"/>
      <c r="L29" s="9"/>
      <c r="N29" s="9"/>
      <c r="R29" s="9"/>
      <c r="T29" s="9"/>
      <c r="V29" s="50" t="s">
        <v>1073</v>
      </c>
    </row>
    <row r="30" spans="1:22" x14ac:dyDescent="0.3">
      <c r="A30" s="2">
        <v>80007735</v>
      </c>
      <c r="B30" s="3" t="s">
        <v>1283</v>
      </c>
      <c r="C30" s="2">
        <v>80011174</v>
      </c>
      <c r="D30" s="3" t="s">
        <v>1107</v>
      </c>
      <c r="E30" s="2" t="s">
        <v>1108</v>
      </c>
      <c r="F30" s="2">
        <v>80003643</v>
      </c>
      <c r="G30" s="3" t="s">
        <v>1095</v>
      </c>
      <c r="H30" s="3" t="s">
        <v>1096</v>
      </c>
      <c r="J30" s="9"/>
      <c r="L30" s="9"/>
      <c r="N30" s="9"/>
      <c r="R30" s="9"/>
      <c r="T30" s="9"/>
      <c r="V30" s="50" t="s">
        <v>1074</v>
      </c>
    </row>
    <row r="31" spans="1:22" x14ac:dyDescent="0.3">
      <c r="A31" s="2">
        <v>80008204</v>
      </c>
      <c r="B31" s="3" t="s">
        <v>24</v>
      </c>
      <c r="C31" s="2">
        <v>510024581</v>
      </c>
      <c r="D31" s="3" t="s">
        <v>1110</v>
      </c>
      <c r="E31" s="2" t="s">
        <v>1094</v>
      </c>
      <c r="F31" s="2"/>
      <c r="G31" s="3" t="s">
        <v>1095</v>
      </c>
      <c r="H31" s="3" t="s">
        <v>1111</v>
      </c>
      <c r="J31" s="9"/>
      <c r="L31" s="9"/>
      <c r="N31" s="9"/>
      <c r="R31" s="9"/>
      <c r="T31" s="9"/>
      <c r="V31" s="50" t="s">
        <v>1075</v>
      </c>
    </row>
    <row r="32" spans="1:22" x14ac:dyDescent="0.3">
      <c r="A32" s="2">
        <v>80009178</v>
      </c>
      <c r="B32" s="3" t="s">
        <v>1285</v>
      </c>
      <c r="C32" s="2">
        <v>80011174</v>
      </c>
      <c r="D32" s="3" t="s">
        <v>1107</v>
      </c>
      <c r="E32" s="2" t="s">
        <v>1108</v>
      </c>
      <c r="F32" s="2">
        <v>80003692</v>
      </c>
      <c r="G32" s="3" t="s">
        <v>1095</v>
      </c>
      <c r="H32" s="3" t="s">
        <v>614</v>
      </c>
      <c r="J32" s="9"/>
      <c r="L32" s="9"/>
      <c r="N32" s="9"/>
      <c r="R32" s="9"/>
      <c r="T32" s="9"/>
      <c r="V32" s="50"/>
    </row>
    <row r="33" spans="1:22" x14ac:dyDescent="0.3">
      <c r="A33" s="2">
        <v>80009368</v>
      </c>
      <c r="B33" s="3" t="s">
        <v>25</v>
      </c>
      <c r="C33" s="2">
        <v>750060873</v>
      </c>
      <c r="D33" s="3" t="s">
        <v>1098</v>
      </c>
      <c r="E33" s="2" t="s">
        <v>1094</v>
      </c>
      <c r="F33" s="2"/>
      <c r="G33" s="3" t="s">
        <v>1095</v>
      </c>
      <c r="H33" s="3" t="s">
        <v>1099</v>
      </c>
      <c r="J33" s="9"/>
      <c r="L33" s="9"/>
      <c r="N33" s="9"/>
      <c r="R33" s="9"/>
      <c r="T33" s="9"/>
      <c r="V33" s="50"/>
    </row>
    <row r="34" spans="1:22" x14ac:dyDescent="0.3">
      <c r="A34" s="2">
        <v>80009947</v>
      </c>
      <c r="B34" s="3" t="s">
        <v>1286</v>
      </c>
      <c r="C34" s="2">
        <v>80011174</v>
      </c>
      <c r="D34" s="3" t="s">
        <v>1107</v>
      </c>
      <c r="E34" s="2" t="s">
        <v>1108</v>
      </c>
      <c r="F34" s="2">
        <v>80003643</v>
      </c>
      <c r="G34" s="3" t="s">
        <v>1095</v>
      </c>
      <c r="H34" s="3" t="s">
        <v>1096</v>
      </c>
      <c r="J34" s="9"/>
      <c r="L34" s="9"/>
      <c r="N34" s="9"/>
      <c r="R34" s="9"/>
      <c r="T34" s="9"/>
      <c r="V34" s="50"/>
    </row>
    <row r="35" spans="1:22" x14ac:dyDescent="0.3">
      <c r="A35" s="2">
        <v>80009962</v>
      </c>
      <c r="B35" s="3" t="s">
        <v>26</v>
      </c>
      <c r="C35" s="2">
        <v>920030152</v>
      </c>
      <c r="D35" s="3" t="s">
        <v>1093</v>
      </c>
      <c r="E35" s="2" t="s">
        <v>1094</v>
      </c>
      <c r="F35" s="2"/>
      <c r="G35" s="3" t="s">
        <v>1095</v>
      </c>
      <c r="H35" s="3" t="s">
        <v>616</v>
      </c>
      <c r="J35" s="9"/>
      <c r="L35" s="9"/>
      <c r="N35" s="9"/>
      <c r="R35" s="9"/>
      <c r="T35" s="9"/>
      <c r="V35" s="50"/>
    </row>
    <row r="36" spans="1:22" x14ac:dyDescent="0.3">
      <c r="A36" s="2">
        <v>80009970</v>
      </c>
      <c r="B36" s="3" t="s">
        <v>27</v>
      </c>
      <c r="C36" s="2">
        <v>920026176</v>
      </c>
      <c r="D36" s="3" t="s">
        <v>1112</v>
      </c>
      <c r="E36" s="2" t="s">
        <v>1094</v>
      </c>
      <c r="F36" s="2"/>
      <c r="G36" s="3" t="s">
        <v>1095</v>
      </c>
      <c r="H36" s="3" t="s">
        <v>1113</v>
      </c>
      <c r="J36" s="9"/>
      <c r="L36" s="9"/>
      <c r="N36" s="9"/>
      <c r="R36" s="9"/>
      <c r="T36" s="9"/>
      <c r="V36" s="50"/>
    </row>
    <row r="37" spans="1:22" x14ac:dyDescent="0.3">
      <c r="A37" s="2">
        <v>80009988</v>
      </c>
      <c r="B37" s="3" t="s">
        <v>1442</v>
      </c>
      <c r="C37" s="2">
        <v>310025069</v>
      </c>
      <c r="D37" s="3" t="s">
        <v>1112</v>
      </c>
      <c r="E37" s="2" t="s">
        <v>1094</v>
      </c>
      <c r="F37" s="2"/>
      <c r="G37" s="3" t="s">
        <v>1095</v>
      </c>
      <c r="H37" s="3" t="s">
        <v>621</v>
      </c>
      <c r="J37" s="9"/>
      <c r="L37" s="9"/>
      <c r="N37" s="9"/>
      <c r="R37" s="9"/>
      <c r="T37" s="9"/>
      <c r="V37" s="50"/>
    </row>
    <row r="38" spans="1:22" x14ac:dyDescent="0.3">
      <c r="A38" s="2">
        <v>80010499</v>
      </c>
      <c r="B38" s="3" t="s">
        <v>28</v>
      </c>
      <c r="C38" s="2">
        <v>920030152</v>
      </c>
      <c r="D38" s="3" t="s">
        <v>1093</v>
      </c>
      <c r="E38" s="2" t="s">
        <v>1094</v>
      </c>
      <c r="F38" s="2"/>
      <c r="G38" s="3" t="s">
        <v>1095</v>
      </c>
      <c r="H38" s="3" t="s">
        <v>1099</v>
      </c>
      <c r="J38" s="9"/>
      <c r="L38" s="9"/>
      <c r="N38" s="9"/>
      <c r="R38" s="9"/>
      <c r="T38" s="9"/>
      <c r="V38" s="50"/>
    </row>
    <row r="39" spans="1:22" x14ac:dyDescent="0.3">
      <c r="A39" s="2">
        <v>80010689</v>
      </c>
      <c r="B39" s="3" t="s">
        <v>1443</v>
      </c>
      <c r="C39" s="2">
        <v>510024581</v>
      </c>
      <c r="D39" s="3" t="s">
        <v>1110</v>
      </c>
      <c r="E39" s="2" t="s">
        <v>1094</v>
      </c>
      <c r="F39" s="2"/>
      <c r="G39" s="3" t="s">
        <v>1114</v>
      </c>
      <c r="H39" s="3" t="s">
        <v>619</v>
      </c>
      <c r="J39" s="9"/>
      <c r="L39" s="9"/>
      <c r="N39" s="9"/>
      <c r="R39" s="9"/>
      <c r="T39" s="9"/>
      <c r="V39" s="50"/>
    </row>
    <row r="40" spans="1:22" x14ac:dyDescent="0.3">
      <c r="A40" s="2">
        <v>100000066</v>
      </c>
      <c r="B40" s="3" t="s">
        <v>1444</v>
      </c>
      <c r="C40" s="2">
        <v>100006279</v>
      </c>
      <c r="D40" s="3" t="s">
        <v>1107</v>
      </c>
      <c r="E40" s="2" t="s">
        <v>1108</v>
      </c>
      <c r="F40" s="2">
        <v>100005941</v>
      </c>
      <c r="G40" s="3" t="s">
        <v>1095</v>
      </c>
      <c r="H40" s="3" t="s">
        <v>1119</v>
      </c>
      <c r="J40" s="9"/>
      <c r="L40" s="9"/>
      <c r="N40" s="9"/>
      <c r="R40" s="9"/>
      <c r="T40" s="9"/>
      <c r="V40" s="50"/>
    </row>
    <row r="41" spans="1:22" x14ac:dyDescent="0.3">
      <c r="A41" s="2">
        <v>100000249</v>
      </c>
      <c r="B41" s="3" t="s">
        <v>1292</v>
      </c>
      <c r="C41" s="2">
        <v>100006071</v>
      </c>
      <c r="D41" s="3" t="s">
        <v>1097</v>
      </c>
      <c r="E41" s="2" t="s">
        <v>1094</v>
      </c>
      <c r="F41" s="2"/>
      <c r="G41" s="3" t="s">
        <v>1095</v>
      </c>
      <c r="H41" s="3" t="s">
        <v>622</v>
      </c>
      <c r="J41" s="9"/>
      <c r="L41" s="9"/>
      <c r="N41" s="9"/>
      <c r="R41" s="9"/>
      <c r="T41" s="9"/>
      <c r="V41" s="50"/>
    </row>
    <row r="42" spans="1:22" x14ac:dyDescent="0.3">
      <c r="A42" s="2">
        <v>100000306</v>
      </c>
      <c r="B42" s="3" t="s">
        <v>1291</v>
      </c>
      <c r="C42" s="2">
        <v>100000835</v>
      </c>
      <c r="D42" s="3" t="s">
        <v>1101</v>
      </c>
      <c r="E42" s="2" t="s">
        <v>1094</v>
      </c>
      <c r="F42" s="2"/>
      <c r="G42" s="3" t="s">
        <v>1095</v>
      </c>
      <c r="H42" s="3" t="s">
        <v>623</v>
      </c>
      <c r="J42" s="9"/>
      <c r="L42" s="9"/>
      <c r="N42" s="9"/>
      <c r="R42" s="9"/>
      <c r="T42" s="9"/>
      <c r="V42" s="50"/>
    </row>
    <row r="43" spans="1:22" x14ac:dyDescent="0.3">
      <c r="A43" s="2">
        <v>100000348</v>
      </c>
      <c r="B43" s="3" t="s">
        <v>1293</v>
      </c>
      <c r="C43" s="2">
        <v>100005651</v>
      </c>
      <c r="D43" s="3" t="s">
        <v>1101</v>
      </c>
      <c r="E43" s="2" t="s">
        <v>1094</v>
      </c>
      <c r="F43" s="2"/>
      <c r="G43" s="3" t="s">
        <v>1095</v>
      </c>
      <c r="H43" s="3" t="s">
        <v>623</v>
      </c>
      <c r="J43" s="9"/>
      <c r="L43" s="9"/>
      <c r="N43" s="9"/>
      <c r="R43" s="9"/>
      <c r="T43" s="9"/>
      <c r="V43" s="50"/>
    </row>
    <row r="44" spans="1:22" x14ac:dyDescent="0.3">
      <c r="A44" s="2">
        <v>100000389</v>
      </c>
      <c r="B44" s="3" t="s">
        <v>1290</v>
      </c>
      <c r="C44" s="2">
        <v>100000371</v>
      </c>
      <c r="D44" s="3" t="s">
        <v>1118</v>
      </c>
      <c r="E44" s="2" t="s">
        <v>1094</v>
      </c>
      <c r="F44" s="2"/>
      <c r="G44" s="3" t="s">
        <v>1095</v>
      </c>
      <c r="H44" s="3" t="s">
        <v>623</v>
      </c>
      <c r="J44" s="9"/>
      <c r="L44" s="9"/>
      <c r="N44" s="9"/>
      <c r="R44" s="9"/>
      <c r="T44" s="9"/>
      <c r="V44" s="50"/>
    </row>
    <row r="45" spans="1:22" x14ac:dyDescent="0.3">
      <c r="A45" s="2">
        <v>100001239</v>
      </c>
      <c r="B45" s="3" t="s">
        <v>29</v>
      </c>
      <c r="C45" s="2">
        <v>100001189</v>
      </c>
      <c r="D45" s="3" t="s">
        <v>1098</v>
      </c>
      <c r="E45" s="2" t="s">
        <v>1094</v>
      </c>
      <c r="F45" s="2"/>
      <c r="G45" s="3" t="s">
        <v>1095</v>
      </c>
      <c r="H45" s="3" t="s">
        <v>624</v>
      </c>
      <c r="J45" s="9"/>
      <c r="L45" s="9"/>
      <c r="N45" s="9"/>
      <c r="R45" s="9"/>
      <c r="T45" s="9"/>
      <c r="V45" s="50"/>
    </row>
    <row r="46" spans="1:22" x14ac:dyDescent="0.3">
      <c r="A46" s="2">
        <v>100001718</v>
      </c>
      <c r="B46" s="3" t="s">
        <v>1302</v>
      </c>
      <c r="C46" s="2">
        <v>510024581</v>
      </c>
      <c r="D46" s="3" t="s">
        <v>1110</v>
      </c>
      <c r="E46" s="2" t="s">
        <v>1094</v>
      </c>
      <c r="F46" s="2"/>
      <c r="G46" s="3" t="s">
        <v>1102</v>
      </c>
      <c r="H46" s="3" t="s">
        <v>623</v>
      </c>
      <c r="J46" s="9"/>
      <c r="L46" s="9"/>
      <c r="N46" s="9"/>
      <c r="R46" s="9"/>
      <c r="T46" s="9"/>
      <c r="V46" s="50"/>
    </row>
    <row r="47" spans="1:22" x14ac:dyDescent="0.3">
      <c r="A47" s="2">
        <v>100002039</v>
      </c>
      <c r="B47" s="3" t="s">
        <v>1288</v>
      </c>
      <c r="C47" s="2">
        <v>100000835</v>
      </c>
      <c r="D47" s="3" t="s">
        <v>1101</v>
      </c>
      <c r="E47" s="2" t="s">
        <v>1094</v>
      </c>
      <c r="F47" s="2"/>
      <c r="G47" s="3" t="s">
        <v>1095</v>
      </c>
      <c r="H47" s="3" t="s">
        <v>1492</v>
      </c>
      <c r="J47" s="9"/>
      <c r="L47" s="9"/>
      <c r="N47" s="9"/>
      <c r="R47" s="9"/>
      <c r="T47" s="9"/>
      <c r="V47" s="50"/>
    </row>
    <row r="48" spans="1:22" x14ac:dyDescent="0.3">
      <c r="A48" s="2">
        <v>100002120</v>
      </c>
      <c r="B48" s="3" t="s">
        <v>30</v>
      </c>
      <c r="C48" s="2">
        <v>100000397</v>
      </c>
      <c r="D48" s="3" t="s">
        <v>1100</v>
      </c>
      <c r="E48" s="2" t="s">
        <v>1094</v>
      </c>
      <c r="F48" s="2"/>
      <c r="G48" s="3" t="s">
        <v>1095</v>
      </c>
      <c r="H48" s="3" t="s">
        <v>1121</v>
      </c>
      <c r="J48" s="9"/>
      <c r="L48" s="9"/>
      <c r="N48" s="9"/>
      <c r="R48" s="9"/>
      <c r="T48" s="9"/>
      <c r="V48" s="50"/>
    </row>
    <row r="49" spans="1:22" x14ac:dyDescent="0.3">
      <c r="A49" s="2">
        <v>100002138</v>
      </c>
      <c r="B49" s="3" t="s">
        <v>1297</v>
      </c>
      <c r="C49" s="2">
        <v>100000405</v>
      </c>
      <c r="D49" s="3" t="s">
        <v>1100</v>
      </c>
      <c r="E49" s="2" t="s">
        <v>1094</v>
      </c>
      <c r="F49" s="2"/>
      <c r="G49" s="3" t="s">
        <v>1095</v>
      </c>
      <c r="H49" s="3" t="s">
        <v>1126</v>
      </c>
      <c r="J49" s="9"/>
      <c r="L49" s="9"/>
      <c r="N49" s="9"/>
      <c r="R49" s="9"/>
      <c r="T49" s="9"/>
      <c r="V49" s="50"/>
    </row>
    <row r="50" spans="1:22" x14ac:dyDescent="0.3">
      <c r="A50" s="2">
        <v>100002146</v>
      </c>
      <c r="B50" s="3" t="s">
        <v>1295</v>
      </c>
      <c r="C50" s="2">
        <v>100000413</v>
      </c>
      <c r="D50" s="3" t="s">
        <v>1100</v>
      </c>
      <c r="E50" s="2" t="s">
        <v>1094</v>
      </c>
      <c r="F50" s="2"/>
      <c r="G50" s="3" t="s">
        <v>1095</v>
      </c>
      <c r="H50" s="3" t="s">
        <v>1122</v>
      </c>
      <c r="J50" s="9"/>
      <c r="L50" s="9"/>
      <c r="N50" s="9"/>
      <c r="R50" s="9"/>
      <c r="T50" s="9"/>
      <c r="V50" s="50"/>
    </row>
    <row r="51" spans="1:22" x14ac:dyDescent="0.3">
      <c r="A51" s="2">
        <v>100002153</v>
      </c>
      <c r="B51" s="3" t="s">
        <v>1296</v>
      </c>
      <c r="C51" s="2">
        <v>100000421</v>
      </c>
      <c r="D51" s="3" t="s">
        <v>1100</v>
      </c>
      <c r="E51" s="2" t="s">
        <v>1094</v>
      </c>
      <c r="F51" s="2"/>
      <c r="G51" s="3" t="s">
        <v>1095</v>
      </c>
      <c r="H51" s="3" t="s">
        <v>625</v>
      </c>
      <c r="J51" s="9"/>
      <c r="L51" s="9"/>
      <c r="N51" s="9"/>
      <c r="R51" s="9"/>
      <c r="T51" s="9"/>
      <c r="V51" s="50"/>
    </row>
    <row r="52" spans="1:22" x14ac:dyDescent="0.3">
      <c r="A52" s="2">
        <v>100002161</v>
      </c>
      <c r="B52" s="3" t="s">
        <v>31</v>
      </c>
      <c r="C52" s="2">
        <v>100000439</v>
      </c>
      <c r="D52" s="3" t="s">
        <v>1100</v>
      </c>
      <c r="E52" s="2" t="s">
        <v>1094</v>
      </c>
      <c r="F52" s="2"/>
      <c r="G52" s="3" t="s">
        <v>1095</v>
      </c>
      <c r="H52" s="3" t="s">
        <v>1124</v>
      </c>
      <c r="J52" s="9"/>
      <c r="L52" s="9"/>
      <c r="N52" s="9"/>
      <c r="R52" s="9"/>
      <c r="T52" s="9"/>
      <c r="V52" s="50"/>
    </row>
    <row r="53" spans="1:22" x14ac:dyDescent="0.3">
      <c r="A53" s="2">
        <v>100002179</v>
      </c>
      <c r="B53" s="3" t="s">
        <v>32</v>
      </c>
      <c r="C53" s="2">
        <v>100000447</v>
      </c>
      <c r="D53" s="3" t="s">
        <v>1100</v>
      </c>
      <c r="E53" s="2" t="s">
        <v>1094</v>
      </c>
      <c r="F53" s="2"/>
      <c r="G53" s="3" t="s">
        <v>1095</v>
      </c>
      <c r="H53" s="3" t="s">
        <v>1123</v>
      </c>
      <c r="J53" s="9"/>
      <c r="L53" s="9"/>
      <c r="N53" s="9"/>
      <c r="R53" s="9"/>
      <c r="T53" s="9"/>
      <c r="V53" s="50"/>
    </row>
    <row r="54" spans="1:22" x14ac:dyDescent="0.3">
      <c r="A54" s="2">
        <v>100002187</v>
      </c>
      <c r="B54" s="3" t="s">
        <v>33</v>
      </c>
      <c r="C54" s="2">
        <v>100000496</v>
      </c>
      <c r="D54" s="3" t="s">
        <v>1100</v>
      </c>
      <c r="E54" s="2" t="s">
        <v>1094</v>
      </c>
      <c r="F54" s="2"/>
      <c r="G54" s="3" t="s">
        <v>1095</v>
      </c>
      <c r="H54" s="3" t="s">
        <v>1120</v>
      </c>
      <c r="J54" s="9"/>
      <c r="L54" s="9"/>
      <c r="N54" s="9"/>
      <c r="R54" s="9"/>
      <c r="T54" s="9"/>
      <c r="V54" s="50"/>
    </row>
    <row r="55" spans="1:22" x14ac:dyDescent="0.3">
      <c r="A55" s="2">
        <v>100002195</v>
      </c>
      <c r="B55" s="3" t="s">
        <v>34</v>
      </c>
      <c r="C55" s="2">
        <v>100000504</v>
      </c>
      <c r="D55" s="3" t="s">
        <v>1100</v>
      </c>
      <c r="E55" s="2" t="s">
        <v>1094</v>
      </c>
      <c r="F55" s="2"/>
      <c r="G55" s="3" t="s">
        <v>1095</v>
      </c>
      <c r="H55" s="3" t="s">
        <v>626</v>
      </c>
      <c r="J55" s="9"/>
      <c r="L55" s="9"/>
      <c r="N55" s="9"/>
      <c r="R55" s="9"/>
      <c r="T55" s="9"/>
      <c r="V55" s="50"/>
    </row>
    <row r="56" spans="1:22" x14ac:dyDescent="0.3">
      <c r="A56" s="2">
        <v>100002203</v>
      </c>
      <c r="B56" s="3" t="s">
        <v>1294</v>
      </c>
      <c r="C56" s="2">
        <v>100000512</v>
      </c>
      <c r="D56" s="3" t="s">
        <v>1100</v>
      </c>
      <c r="E56" s="2" t="s">
        <v>1094</v>
      </c>
      <c r="F56" s="2"/>
      <c r="G56" s="3" t="s">
        <v>1095</v>
      </c>
      <c r="H56" s="3" t="s">
        <v>627</v>
      </c>
      <c r="J56" s="9"/>
      <c r="L56" s="9"/>
      <c r="N56" s="9"/>
      <c r="R56" s="9"/>
      <c r="T56" s="9"/>
      <c r="V56" s="50"/>
    </row>
    <row r="57" spans="1:22" x14ac:dyDescent="0.3">
      <c r="A57" s="2">
        <v>100002211</v>
      </c>
      <c r="B57" s="3" t="s">
        <v>35</v>
      </c>
      <c r="C57" s="2">
        <v>100000520</v>
      </c>
      <c r="D57" s="3" t="s">
        <v>1100</v>
      </c>
      <c r="E57" s="2" t="s">
        <v>1094</v>
      </c>
      <c r="F57" s="2"/>
      <c r="G57" s="3" t="s">
        <v>1095</v>
      </c>
      <c r="H57" s="3" t="s">
        <v>1125</v>
      </c>
      <c r="J57" s="9"/>
      <c r="L57" s="9"/>
      <c r="N57" s="9"/>
      <c r="R57" s="9"/>
      <c r="T57" s="9"/>
      <c r="V57" s="50"/>
    </row>
    <row r="58" spans="1:22" x14ac:dyDescent="0.3">
      <c r="A58" s="2">
        <v>100003425</v>
      </c>
      <c r="B58" s="3" t="s">
        <v>36</v>
      </c>
      <c r="C58" s="2">
        <v>100006105</v>
      </c>
      <c r="D58" s="3" t="s">
        <v>1101</v>
      </c>
      <c r="E58" s="2" t="s">
        <v>1094</v>
      </c>
      <c r="F58" s="2"/>
      <c r="G58" s="3" t="s">
        <v>1095</v>
      </c>
      <c r="H58" s="3" t="s">
        <v>1493</v>
      </c>
      <c r="J58" s="9"/>
      <c r="L58" s="9"/>
      <c r="N58" s="9"/>
      <c r="R58" s="9"/>
      <c r="T58" s="9"/>
      <c r="V58" s="50"/>
    </row>
    <row r="59" spans="1:22" x14ac:dyDescent="0.3">
      <c r="A59" s="2">
        <v>100003433</v>
      </c>
      <c r="B59" s="3" t="s">
        <v>37</v>
      </c>
      <c r="C59" s="2">
        <v>100006097</v>
      </c>
      <c r="D59" s="3" t="s">
        <v>1097</v>
      </c>
      <c r="E59" s="2" t="s">
        <v>1094</v>
      </c>
      <c r="F59" s="2"/>
      <c r="G59" s="3" t="s">
        <v>1095</v>
      </c>
      <c r="H59" s="3" t="s">
        <v>1127</v>
      </c>
      <c r="J59" s="9"/>
      <c r="L59" s="9"/>
      <c r="N59" s="9"/>
      <c r="R59" s="9"/>
      <c r="T59" s="9"/>
      <c r="V59" s="50"/>
    </row>
    <row r="60" spans="1:22" x14ac:dyDescent="0.3">
      <c r="A60" s="2">
        <v>100004159</v>
      </c>
      <c r="B60" s="3" t="s">
        <v>38</v>
      </c>
      <c r="C60" s="2">
        <v>330050899</v>
      </c>
      <c r="D60" s="3" t="s">
        <v>1112</v>
      </c>
      <c r="E60" s="2" t="s">
        <v>1094</v>
      </c>
      <c r="F60" s="2"/>
      <c r="G60" s="3" t="s">
        <v>1095</v>
      </c>
      <c r="H60" s="3" t="s">
        <v>1136</v>
      </c>
      <c r="J60" s="9"/>
      <c r="L60" s="9"/>
      <c r="N60" s="9"/>
      <c r="R60" s="9"/>
      <c r="T60" s="9"/>
      <c r="V60" s="50"/>
    </row>
    <row r="61" spans="1:22" x14ac:dyDescent="0.3">
      <c r="A61" s="2">
        <v>100004357</v>
      </c>
      <c r="B61" s="3" t="s">
        <v>39</v>
      </c>
      <c r="C61" s="2">
        <v>100010636</v>
      </c>
      <c r="D61" s="3" t="s">
        <v>1112</v>
      </c>
      <c r="E61" s="2" t="s">
        <v>1094</v>
      </c>
      <c r="F61" s="2"/>
      <c r="G61" s="3" t="s">
        <v>1095</v>
      </c>
      <c r="H61" s="3" t="s">
        <v>628</v>
      </c>
      <c r="J61" s="9"/>
      <c r="L61" s="9"/>
      <c r="N61" s="9"/>
      <c r="R61" s="9"/>
      <c r="T61" s="9"/>
      <c r="V61" s="50"/>
    </row>
    <row r="62" spans="1:22" x14ac:dyDescent="0.3">
      <c r="A62" s="2">
        <v>100005362</v>
      </c>
      <c r="B62" s="3" t="s">
        <v>40</v>
      </c>
      <c r="C62" s="2">
        <v>100000017</v>
      </c>
      <c r="D62" s="3" t="s">
        <v>1128</v>
      </c>
      <c r="E62" s="2" t="s">
        <v>1094</v>
      </c>
      <c r="F62" s="2"/>
      <c r="G62" s="3" t="s">
        <v>1095</v>
      </c>
      <c r="H62" s="3" t="s">
        <v>1494</v>
      </c>
      <c r="J62" s="9"/>
      <c r="L62" s="9"/>
      <c r="N62" s="9"/>
      <c r="R62" s="9"/>
      <c r="T62" s="9"/>
      <c r="V62" s="50"/>
    </row>
    <row r="63" spans="1:22" x14ac:dyDescent="0.3">
      <c r="A63" s="2">
        <v>100005560</v>
      </c>
      <c r="B63" s="3" t="s">
        <v>41</v>
      </c>
      <c r="C63" s="2">
        <v>100000405</v>
      </c>
      <c r="D63" s="3" t="s">
        <v>1100</v>
      </c>
      <c r="E63" s="2" t="s">
        <v>1094</v>
      </c>
      <c r="F63" s="2"/>
      <c r="G63" s="3" t="s">
        <v>1102</v>
      </c>
      <c r="H63" s="3" t="s">
        <v>1126</v>
      </c>
      <c r="J63" s="9"/>
      <c r="L63" s="9"/>
      <c r="N63" s="9"/>
      <c r="R63" s="9"/>
      <c r="T63" s="9"/>
      <c r="V63" s="50"/>
    </row>
    <row r="64" spans="1:22" x14ac:dyDescent="0.3">
      <c r="A64" s="2">
        <v>100005727</v>
      </c>
      <c r="B64" s="3" t="s">
        <v>1445</v>
      </c>
      <c r="C64" s="2">
        <v>100000835</v>
      </c>
      <c r="D64" s="3" t="s">
        <v>1101</v>
      </c>
      <c r="E64" s="2" t="s">
        <v>1094</v>
      </c>
      <c r="F64" s="2"/>
      <c r="G64" s="3" t="s">
        <v>1102</v>
      </c>
      <c r="H64" s="3" t="s">
        <v>623</v>
      </c>
      <c r="J64" s="9"/>
      <c r="L64" s="9"/>
      <c r="N64" s="9"/>
      <c r="R64" s="9"/>
      <c r="T64" s="9"/>
      <c r="V64" s="50"/>
    </row>
    <row r="65" spans="1:22" x14ac:dyDescent="0.3">
      <c r="A65" s="2">
        <v>100005909</v>
      </c>
      <c r="B65" s="3" t="s">
        <v>42</v>
      </c>
      <c r="C65" s="2">
        <v>100000041</v>
      </c>
      <c r="D65" s="3" t="s">
        <v>1128</v>
      </c>
      <c r="E65" s="2" t="s">
        <v>1094</v>
      </c>
      <c r="F65" s="2"/>
      <c r="G65" s="3" t="s">
        <v>1095</v>
      </c>
      <c r="H65" s="3" t="s">
        <v>1117</v>
      </c>
      <c r="J65" s="9"/>
      <c r="L65" s="9"/>
      <c r="N65" s="9"/>
      <c r="R65" s="9"/>
      <c r="T65" s="9"/>
      <c r="V65" s="50"/>
    </row>
    <row r="66" spans="1:22" x14ac:dyDescent="0.3">
      <c r="A66" s="2">
        <v>100005925</v>
      </c>
      <c r="B66" s="3" t="s">
        <v>1298</v>
      </c>
      <c r="C66" s="2">
        <v>100000058</v>
      </c>
      <c r="D66" s="3" t="s">
        <v>1128</v>
      </c>
      <c r="E66" s="2" t="s">
        <v>1094</v>
      </c>
      <c r="F66" s="2"/>
      <c r="G66" s="3" t="s">
        <v>1095</v>
      </c>
      <c r="H66" s="3" t="s">
        <v>1130</v>
      </c>
      <c r="J66" s="9"/>
      <c r="L66" s="9"/>
      <c r="N66" s="9"/>
      <c r="R66" s="9"/>
      <c r="T66" s="9"/>
      <c r="V66" s="50"/>
    </row>
    <row r="67" spans="1:22" x14ac:dyDescent="0.3">
      <c r="A67" s="2">
        <v>100005941</v>
      </c>
      <c r="B67" s="3" t="s">
        <v>1446</v>
      </c>
      <c r="C67" s="2">
        <v>100006279</v>
      </c>
      <c r="D67" s="3" t="s">
        <v>1107</v>
      </c>
      <c r="E67" s="2" t="s">
        <v>1094</v>
      </c>
      <c r="F67" s="2"/>
      <c r="G67" s="3" t="s">
        <v>1095</v>
      </c>
      <c r="H67" s="3" t="s">
        <v>1129</v>
      </c>
      <c r="J67" s="9"/>
      <c r="L67" s="9"/>
      <c r="N67" s="9"/>
      <c r="R67" s="9"/>
      <c r="T67" s="9"/>
      <c r="V67" s="50"/>
    </row>
    <row r="68" spans="1:22" x14ac:dyDescent="0.3">
      <c r="A68" s="2">
        <v>100006006</v>
      </c>
      <c r="B68" s="3" t="s">
        <v>43</v>
      </c>
      <c r="C68" s="2">
        <v>100006279</v>
      </c>
      <c r="D68" s="3" t="s">
        <v>1107</v>
      </c>
      <c r="E68" s="2" t="s">
        <v>1094</v>
      </c>
      <c r="F68" s="2"/>
      <c r="G68" s="3" t="s">
        <v>1102</v>
      </c>
      <c r="H68" s="3" t="s">
        <v>1129</v>
      </c>
      <c r="J68" s="9"/>
      <c r="L68" s="9"/>
      <c r="N68" s="9"/>
      <c r="R68" s="9"/>
      <c r="T68" s="9"/>
      <c r="V68" s="50"/>
    </row>
    <row r="69" spans="1:22" x14ac:dyDescent="0.3">
      <c r="A69" s="2">
        <v>100006535</v>
      </c>
      <c r="B69" s="3" t="s">
        <v>1299</v>
      </c>
      <c r="C69" s="2">
        <v>100006527</v>
      </c>
      <c r="D69" s="3" t="s">
        <v>1101</v>
      </c>
      <c r="E69" s="2" t="s">
        <v>1094</v>
      </c>
      <c r="F69" s="2"/>
      <c r="G69" s="3" t="s">
        <v>1095</v>
      </c>
      <c r="H69" s="3" t="s">
        <v>629</v>
      </c>
      <c r="J69" s="9"/>
      <c r="L69" s="9"/>
      <c r="N69" s="9"/>
      <c r="R69" s="9"/>
      <c r="T69" s="9"/>
      <c r="V69" s="50"/>
    </row>
    <row r="70" spans="1:22" x14ac:dyDescent="0.3">
      <c r="A70" s="2">
        <v>100006568</v>
      </c>
      <c r="B70" s="3" t="s">
        <v>1289</v>
      </c>
      <c r="C70" s="2">
        <v>330062068</v>
      </c>
      <c r="D70" s="3" t="s">
        <v>1112</v>
      </c>
      <c r="E70" s="2" t="s">
        <v>1094</v>
      </c>
      <c r="F70" s="2"/>
      <c r="G70" s="3" t="s">
        <v>1095</v>
      </c>
      <c r="H70" s="3" t="s">
        <v>1495</v>
      </c>
      <c r="J70" s="9"/>
      <c r="L70" s="9"/>
      <c r="N70" s="9"/>
      <c r="R70" s="9"/>
      <c r="T70" s="9"/>
      <c r="V70" s="50"/>
    </row>
    <row r="71" spans="1:22" x14ac:dyDescent="0.3">
      <c r="A71" s="2">
        <v>100006691</v>
      </c>
      <c r="B71" s="3" t="s">
        <v>44</v>
      </c>
      <c r="C71" s="2">
        <v>920030152</v>
      </c>
      <c r="D71" s="3" t="s">
        <v>1093</v>
      </c>
      <c r="E71" s="2" t="s">
        <v>1094</v>
      </c>
      <c r="F71" s="2"/>
      <c r="G71" s="3" t="s">
        <v>1095</v>
      </c>
      <c r="H71" s="3" t="s">
        <v>1129</v>
      </c>
      <c r="J71" s="9"/>
      <c r="L71" s="9"/>
      <c r="N71" s="9"/>
      <c r="R71" s="9"/>
      <c r="T71" s="9"/>
      <c r="V71" s="50"/>
    </row>
    <row r="72" spans="1:22" x14ac:dyDescent="0.3">
      <c r="A72" s="2">
        <v>100006774</v>
      </c>
      <c r="B72" s="3" t="s">
        <v>45</v>
      </c>
      <c r="C72" s="2">
        <v>100010370</v>
      </c>
      <c r="D72" s="3" t="s">
        <v>1098</v>
      </c>
      <c r="E72" s="2" t="s">
        <v>1094</v>
      </c>
      <c r="F72" s="2"/>
      <c r="G72" s="3" t="s">
        <v>1095</v>
      </c>
      <c r="H72" s="3" t="s">
        <v>1131</v>
      </c>
      <c r="J72" s="9"/>
      <c r="L72" s="9"/>
      <c r="N72" s="9"/>
      <c r="R72" s="9"/>
      <c r="T72" s="9"/>
      <c r="V72" s="50"/>
    </row>
    <row r="73" spans="1:22" x14ac:dyDescent="0.3">
      <c r="A73" s="2">
        <v>100006782</v>
      </c>
      <c r="B73" s="3" t="s">
        <v>46</v>
      </c>
      <c r="C73" s="2">
        <v>920030152</v>
      </c>
      <c r="D73" s="3" t="s">
        <v>1093</v>
      </c>
      <c r="E73" s="2" t="s">
        <v>1094</v>
      </c>
      <c r="F73" s="2"/>
      <c r="G73" s="3" t="s">
        <v>1095</v>
      </c>
      <c r="H73" s="3" t="s">
        <v>623</v>
      </c>
      <c r="J73" s="9"/>
      <c r="L73" s="9"/>
      <c r="N73" s="9"/>
      <c r="R73" s="9"/>
      <c r="T73" s="9"/>
      <c r="V73" s="50"/>
    </row>
    <row r="74" spans="1:22" x14ac:dyDescent="0.3">
      <c r="A74" s="2">
        <v>100006873</v>
      </c>
      <c r="B74" s="3" t="s">
        <v>47</v>
      </c>
      <c r="C74" s="2">
        <v>100000942</v>
      </c>
      <c r="D74" s="3" t="s">
        <v>1112</v>
      </c>
      <c r="E74" s="2" t="s">
        <v>1094</v>
      </c>
      <c r="F74" s="2"/>
      <c r="G74" s="3" t="s">
        <v>1095</v>
      </c>
      <c r="H74" s="3" t="s">
        <v>1129</v>
      </c>
      <c r="J74" s="9"/>
      <c r="L74" s="9"/>
      <c r="N74" s="9"/>
      <c r="R74" s="9"/>
      <c r="T74" s="9"/>
      <c r="V74" s="50"/>
    </row>
    <row r="75" spans="1:22" x14ac:dyDescent="0.3">
      <c r="A75" s="2">
        <v>100006881</v>
      </c>
      <c r="B75" s="3" t="s">
        <v>48</v>
      </c>
      <c r="C75" s="2">
        <v>100006758</v>
      </c>
      <c r="D75" s="3" t="s">
        <v>1112</v>
      </c>
      <c r="E75" s="2" t="s">
        <v>1094</v>
      </c>
      <c r="F75" s="2"/>
      <c r="G75" s="3" t="s">
        <v>1095</v>
      </c>
      <c r="H75" s="3" t="s">
        <v>630</v>
      </c>
      <c r="J75" s="9"/>
      <c r="L75" s="9"/>
      <c r="N75" s="9"/>
      <c r="R75" s="9"/>
      <c r="T75" s="9"/>
      <c r="V75" s="50"/>
    </row>
    <row r="76" spans="1:22" x14ac:dyDescent="0.3">
      <c r="A76" s="2">
        <v>100006907</v>
      </c>
      <c r="B76" s="3" t="s">
        <v>49</v>
      </c>
      <c r="C76" s="2">
        <v>100007202</v>
      </c>
      <c r="D76" s="3" t="s">
        <v>1132</v>
      </c>
      <c r="E76" s="2" t="s">
        <v>1094</v>
      </c>
      <c r="F76" s="2"/>
      <c r="G76" s="3" t="s">
        <v>1095</v>
      </c>
      <c r="H76" s="3" t="s">
        <v>1133</v>
      </c>
      <c r="J76" s="9"/>
      <c r="L76" s="9"/>
      <c r="N76" s="9"/>
      <c r="R76" s="9"/>
      <c r="T76" s="9"/>
      <c r="V76" s="50"/>
    </row>
    <row r="77" spans="1:22" x14ac:dyDescent="0.3">
      <c r="A77" s="2">
        <v>100006915</v>
      </c>
      <c r="B77" s="3" t="s">
        <v>19</v>
      </c>
      <c r="C77" s="2">
        <v>100007202</v>
      </c>
      <c r="D77" s="3" t="s">
        <v>1132</v>
      </c>
      <c r="E77" s="2" t="s">
        <v>1094</v>
      </c>
      <c r="F77" s="2"/>
      <c r="G77" s="3" t="s">
        <v>1095</v>
      </c>
      <c r="H77" s="3" t="s">
        <v>1134</v>
      </c>
      <c r="J77" s="9"/>
      <c r="L77" s="9"/>
      <c r="N77" s="9"/>
      <c r="R77" s="9"/>
      <c r="T77" s="9"/>
      <c r="V77" s="50"/>
    </row>
    <row r="78" spans="1:22" x14ac:dyDescent="0.3">
      <c r="A78" s="2">
        <v>100006923</v>
      </c>
      <c r="B78" s="3" t="s">
        <v>1447</v>
      </c>
      <c r="C78" s="2">
        <v>100006279</v>
      </c>
      <c r="D78" s="3" t="s">
        <v>1107</v>
      </c>
      <c r="E78" s="2" t="s">
        <v>1108</v>
      </c>
      <c r="F78" s="2">
        <v>100005941</v>
      </c>
      <c r="G78" s="3" t="s">
        <v>1095</v>
      </c>
      <c r="H78" s="3" t="s">
        <v>1129</v>
      </c>
      <c r="J78" s="9"/>
      <c r="L78" s="9"/>
      <c r="N78" s="9"/>
      <c r="R78" s="9"/>
      <c r="T78" s="9"/>
      <c r="V78" s="50"/>
    </row>
    <row r="79" spans="1:22" x14ac:dyDescent="0.3">
      <c r="A79" s="2">
        <v>100006972</v>
      </c>
      <c r="B79" s="3" t="s">
        <v>50</v>
      </c>
      <c r="C79" s="2">
        <v>920030152</v>
      </c>
      <c r="D79" s="3" t="s">
        <v>1093</v>
      </c>
      <c r="E79" s="2" t="s">
        <v>1094</v>
      </c>
      <c r="F79" s="2"/>
      <c r="G79" s="3" t="s">
        <v>1095</v>
      </c>
      <c r="H79" s="3" t="s">
        <v>623</v>
      </c>
      <c r="J79" s="9"/>
      <c r="L79" s="9"/>
      <c r="N79" s="9"/>
      <c r="R79" s="9"/>
      <c r="T79" s="9"/>
      <c r="V79" s="50"/>
    </row>
    <row r="80" spans="1:22" x14ac:dyDescent="0.3">
      <c r="A80" s="2">
        <v>100007558</v>
      </c>
      <c r="B80" s="3" t="s">
        <v>51</v>
      </c>
      <c r="C80" s="2">
        <v>100007459</v>
      </c>
      <c r="D80" s="3" t="s">
        <v>1112</v>
      </c>
      <c r="E80" s="2" t="s">
        <v>1094</v>
      </c>
      <c r="F80" s="2"/>
      <c r="G80" s="3" t="s">
        <v>1095</v>
      </c>
      <c r="H80" s="3" t="s">
        <v>1116</v>
      </c>
      <c r="J80" s="9"/>
      <c r="L80" s="9"/>
      <c r="N80" s="9"/>
      <c r="R80" s="9"/>
      <c r="T80" s="9"/>
      <c r="V80" s="50"/>
    </row>
    <row r="81" spans="1:22" x14ac:dyDescent="0.3">
      <c r="A81" s="2">
        <v>100007632</v>
      </c>
      <c r="B81" s="3" t="s">
        <v>1300</v>
      </c>
      <c r="C81" s="2">
        <v>100000835</v>
      </c>
      <c r="D81" s="3" t="s">
        <v>1101</v>
      </c>
      <c r="E81" s="2" t="s">
        <v>1094</v>
      </c>
      <c r="F81" s="2"/>
      <c r="G81" s="3" t="s">
        <v>1095</v>
      </c>
      <c r="H81" s="3" t="s">
        <v>1496</v>
      </c>
      <c r="J81" s="9"/>
      <c r="L81" s="9"/>
      <c r="N81" s="9"/>
      <c r="R81" s="9"/>
      <c r="T81" s="9"/>
      <c r="V81" s="50"/>
    </row>
    <row r="82" spans="1:22" x14ac:dyDescent="0.3">
      <c r="A82" s="2">
        <v>100007988</v>
      </c>
      <c r="B82" s="3" t="s">
        <v>52</v>
      </c>
      <c r="C82" s="2">
        <v>100000413</v>
      </c>
      <c r="D82" s="3" t="s">
        <v>1100</v>
      </c>
      <c r="E82" s="2" t="s">
        <v>1094</v>
      </c>
      <c r="F82" s="2"/>
      <c r="G82" s="3" t="s">
        <v>1102</v>
      </c>
      <c r="H82" s="3" t="s">
        <v>1122</v>
      </c>
      <c r="J82" s="9"/>
      <c r="L82" s="9"/>
      <c r="N82" s="9"/>
      <c r="R82" s="9"/>
      <c r="T82" s="9"/>
      <c r="V82" s="50"/>
    </row>
    <row r="83" spans="1:22" x14ac:dyDescent="0.3">
      <c r="A83" s="2">
        <v>100008275</v>
      </c>
      <c r="B83" s="3" t="s">
        <v>53</v>
      </c>
      <c r="C83" s="2">
        <v>920030186</v>
      </c>
      <c r="D83" s="3" t="s">
        <v>1101</v>
      </c>
      <c r="E83" s="2" t="s">
        <v>1094</v>
      </c>
      <c r="F83" s="2"/>
      <c r="G83" s="3" t="s">
        <v>1095</v>
      </c>
      <c r="H83" s="3" t="s">
        <v>1497</v>
      </c>
      <c r="J83" s="9"/>
      <c r="L83" s="9"/>
      <c r="N83" s="9"/>
      <c r="R83" s="9"/>
      <c r="T83" s="9"/>
      <c r="V83" s="50"/>
    </row>
    <row r="84" spans="1:22" x14ac:dyDescent="0.3">
      <c r="A84" s="2">
        <v>100008325</v>
      </c>
      <c r="B84" s="3" t="s">
        <v>54</v>
      </c>
      <c r="C84" s="2">
        <v>250017290</v>
      </c>
      <c r="D84" s="3" t="s">
        <v>1135</v>
      </c>
      <c r="E84" s="2" t="s">
        <v>1094</v>
      </c>
      <c r="F84" s="2"/>
      <c r="G84" s="3" t="s">
        <v>1095</v>
      </c>
      <c r="H84" s="3" t="s">
        <v>623</v>
      </c>
      <c r="J84" s="9"/>
      <c r="L84" s="9"/>
      <c r="N84" s="9"/>
      <c r="R84" s="9"/>
      <c r="T84" s="9"/>
      <c r="V84" s="50"/>
    </row>
    <row r="85" spans="1:22" x14ac:dyDescent="0.3">
      <c r="A85" s="2">
        <v>100008739</v>
      </c>
      <c r="B85" s="3" t="s">
        <v>1287</v>
      </c>
      <c r="C85" s="2">
        <v>100000835</v>
      </c>
      <c r="D85" s="3" t="s">
        <v>1101</v>
      </c>
      <c r="E85" s="2" t="s">
        <v>1094</v>
      </c>
      <c r="F85" s="2"/>
      <c r="G85" s="3" t="s">
        <v>1095</v>
      </c>
      <c r="H85" s="3" t="s">
        <v>1115</v>
      </c>
      <c r="J85" s="9"/>
      <c r="L85" s="9"/>
      <c r="N85" s="9"/>
      <c r="R85" s="9"/>
      <c r="T85" s="9"/>
      <c r="V85" s="50"/>
    </row>
    <row r="86" spans="1:22" x14ac:dyDescent="0.3">
      <c r="A86" s="2">
        <v>100009018</v>
      </c>
      <c r="B86" s="3" t="s">
        <v>1304</v>
      </c>
      <c r="C86" s="2">
        <v>100000017</v>
      </c>
      <c r="D86" s="3" t="s">
        <v>1128</v>
      </c>
      <c r="E86" s="2" t="s">
        <v>1108</v>
      </c>
      <c r="F86" s="2">
        <v>100005362</v>
      </c>
      <c r="G86" s="3" t="s">
        <v>1095</v>
      </c>
      <c r="H86" s="3" t="s">
        <v>623</v>
      </c>
      <c r="J86" s="9"/>
      <c r="L86" s="9"/>
      <c r="N86" s="9"/>
      <c r="R86" s="9"/>
      <c r="T86" s="9"/>
      <c r="V86" s="50"/>
    </row>
    <row r="87" spans="1:22" x14ac:dyDescent="0.3">
      <c r="A87" s="2">
        <v>100009166</v>
      </c>
      <c r="B87" s="3" t="s">
        <v>55</v>
      </c>
      <c r="C87" s="2">
        <v>100000421</v>
      </c>
      <c r="D87" s="3" t="s">
        <v>1100</v>
      </c>
      <c r="E87" s="2" t="s">
        <v>1094</v>
      </c>
      <c r="F87" s="2"/>
      <c r="G87" s="3" t="s">
        <v>1102</v>
      </c>
      <c r="H87" s="3" t="s">
        <v>625</v>
      </c>
      <c r="J87" s="9"/>
      <c r="L87" s="9"/>
      <c r="N87" s="9"/>
      <c r="R87" s="9"/>
      <c r="T87" s="9"/>
      <c r="V87" s="50"/>
    </row>
    <row r="88" spans="1:22" x14ac:dyDescent="0.3">
      <c r="A88" s="2">
        <v>100009265</v>
      </c>
      <c r="B88" s="3" t="s">
        <v>56</v>
      </c>
      <c r="C88" s="2">
        <v>130041932</v>
      </c>
      <c r="D88" s="3" t="s">
        <v>1098</v>
      </c>
      <c r="E88" s="2" t="s">
        <v>1094</v>
      </c>
      <c r="F88" s="2"/>
      <c r="G88" s="3" t="s">
        <v>1095</v>
      </c>
      <c r="H88" s="3" t="s">
        <v>1137</v>
      </c>
      <c r="J88" s="9"/>
      <c r="L88" s="9"/>
      <c r="N88" s="9"/>
      <c r="R88" s="9"/>
      <c r="T88" s="9"/>
      <c r="V88" s="50"/>
    </row>
    <row r="89" spans="1:22" x14ac:dyDescent="0.3">
      <c r="A89" s="2">
        <v>100009406</v>
      </c>
      <c r="B89" s="3" t="s">
        <v>1303</v>
      </c>
      <c r="C89" s="2">
        <v>100009679</v>
      </c>
      <c r="D89" s="3" t="s">
        <v>1101</v>
      </c>
      <c r="E89" s="2" t="s">
        <v>1094</v>
      </c>
      <c r="F89" s="2"/>
      <c r="G89" s="3" t="s">
        <v>1095</v>
      </c>
      <c r="H89" s="3" t="s">
        <v>623</v>
      </c>
      <c r="J89" s="9"/>
      <c r="L89" s="9"/>
      <c r="N89" s="9"/>
      <c r="R89" s="9"/>
      <c r="T89" s="9"/>
      <c r="V89" s="50"/>
    </row>
    <row r="90" spans="1:22" x14ac:dyDescent="0.3">
      <c r="A90" s="2">
        <v>100009422</v>
      </c>
      <c r="B90" s="3" t="s">
        <v>1301</v>
      </c>
      <c r="C90" s="2">
        <v>100000835</v>
      </c>
      <c r="D90" s="3" t="s">
        <v>1101</v>
      </c>
      <c r="E90" s="2" t="s">
        <v>1094</v>
      </c>
      <c r="F90" s="2"/>
      <c r="G90" s="3" t="s">
        <v>1095</v>
      </c>
      <c r="H90" s="3" t="s">
        <v>631</v>
      </c>
      <c r="J90" s="9"/>
      <c r="L90" s="9"/>
      <c r="N90" s="9"/>
      <c r="R90" s="9"/>
      <c r="T90" s="9"/>
      <c r="V90" s="50"/>
    </row>
    <row r="91" spans="1:22" x14ac:dyDescent="0.3">
      <c r="A91" s="2">
        <v>100009653</v>
      </c>
      <c r="B91" s="3" t="s">
        <v>57</v>
      </c>
      <c r="C91" s="2">
        <v>100000827</v>
      </c>
      <c r="D91" s="3" t="s">
        <v>1101</v>
      </c>
      <c r="E91" s="2" t="s">
        <v>1094</v>
      </c>
      <c r="F91" s="2"/>
      <c r="G91" s="3" t="s">
        <v>1102</v>
      </c>
      <c r="H91" s="3" t="s">
        <v>1498</v>
      </c>
      <c r="J91" s="9"/>
      <c r="L91" s="9"/>
      <c r="N91" s="9"/>
      <c r="R91" s="9"/>
      <c r="T91" s="9"/>
      <c r="V91" s="50"/>
    </row>
    <row r="92" spans="1:22" x14ac:dyDescent="0.3">
      <c r="A92" s="2">
        <v>100010388</v>
      </c>
      <c r="B92" s="3" t="s">
        <v>1305</v>
      </c>
      <c r="C92" s="2">
        <v>100000827</v>
      </c>
      <c r="D92" s="3" t="s">
        <v>1101</v>
      </c>
      <c r="E92" s="2" t="s">
        <v>1094</v>
      </c>
      <c r="F92" s="2"/>
      <c r="G92" s="3" t="s">
        <v>1114</v>
      </c>
      <c r="H92" s="3" t="s">
        <v>1130</v>
      </c>
      <c r="J92" s="9"/>
      <c r="L92" s="9"/>
      <c r="N92" s="9"/>
      <c r="R92" s="9"/>
      <c r="T92" s="9"/>
      <c r="V92" s="50"/>
    </row>
    <row r="93" spans="1:22" x14ac:dyDescent="0.3">
      <c r="A93" s="2">
        <v>510000094</v>
      </c>
      <c r="B93" s="3" t="s">
        <v>58</v>
      </c>
      <c r="C93" s="2">
        <v>510000383</v>
      </c>
      <c r="D93" s="3" t="s">
        <v>1100</v>
      </c>
      <c r="E93" s="2" t="s">
        <v>1094</v>
      </c>
      <c r="F93" s="2"/>
      <c r="G93" s="3" t="s">
        <v>1095</v>
      </c>
      <c r="H93" s="3" t="s">
        <v>1139</v>
      </c>
      <c r="J93" s="9"/>
      <c r="L93" s="9"/>
      <c r="N93" s="9"/>
      <c r="R93" s="9"/>
      <c r="T93" s="9"/>
      <c r="V93" s="50"/>
    </row>
    <row r="94" spans="1:22" x14ac:dyDescent="0.3">
      <c r="A94" s="2">
        <v>510000110</v>
      </c>
      <c r="B94" s="3" t="s">
        <v>59</v>
      </c>
      <c r="C94" s="2">
        <v>510000482</v>
      </c>
      <c r="D94" s="3" t="s">
        <v>1100</v>
      </c>
      <c r="E94" s="2" t="s">
        <v>1094</v>
      </c>
      <c r="F94" s="2"/>
      <c r="G94" s="3" t="s">
        <v>1095</v>
      </c>
      <c r="H94" s="3" t="s">
        <v>632</v>
      </c>
      <c r="J94" s="9"/>
      <c r="L94" s="9"/>
      <c r="N94" s="9"/>
      <c r="R94" s="9"/>
      <c r="T94" s="9"/>
      <c r="V94" s="50"/>
    </row>
    <row r="95" spans="1:22" x14ac:dyDescent="0.3">
      <c r="A95" s="2">
        <v>510000748</v>
      </c>
      <c r="B95" s="3" t="s">
        <v>1499</v>
      </c>
      <c r="C95" s="2">
        <v>510024789</v>
      </c>
      <c r="D95" s="3" t="s">
        <v>1112</v>
      </c>
      <c r="E95" s="2" t="s">
        <v>1094</v>
      </c>
      <c r="F95" s="2"/>
      <c r="G95" s="3" t="s">
        <v>1095</v>
      </c>
      <c r="H95" s="3" t="s">
        <v>1143</v>
      </c>
      <c r="J95" s="9"/>
      <c r="L95" s="9"/>
      <c r="N95" s="9"/>
      <c r="R95" s="9"/>
      <c r="T95" s="9"/>
      <c r="V95" s="50"/>
    </row>
    <row r="96" spans="1:22" x14ac:dyDescent="0.3">
      <c r="A96" s="2">
        <v>510002090</v>
      </c>
      <c r="B96" s="3" t="s">
        <v>60</v>
      </c>
      <c r="C96" s="2">
        <v>510000888</v>
      </c>
      <c r="D96" s="3" t="s">
        <v>1100</v>
      </c>
      <c r="E96" s="2" t="s">
        <v>1094</v>
      </c>
      <c r="F96" s="2"/>
      <c r="G96" s="3" t="s">
        <v>1095</v>
      </c>
      <c r="H96" s="3" t="s">
        <v>633</v>
      </c>
      <c r="J96" s="9"/>
      <c r="L96" s="9"/>
      <c r="N96" s="9"/>
      <c r="R96" s="9"/>
      <c r="T96" s="9"/>
      <c r="V96" s="50"/>
    </row>
    <row r="97" spans="1:22" x14ac:dyDescent="0.3">
      <c r="A97" s="2">
        <v>510002116</v>
      </c>
      <c r="B97" s="3" t="s">
        <v>61</v>
      </c>
      <c r="C97" s="2">
        <v>510000904</v>
      </c>
      <c r="D97" s="3" t="s">
        <v>1100</v>
      </c>
      <c r="E97" s="2" t="s">
        <v>1094</v>
      </c>
      <c r="F97" s="2"/>
      <c r="G97" s="3" t="s">
        <v>1095</v>
      </c>
      <c r="H97" s="3" t="s">
        <v>1141</v>
      </c>
      <c r="J97" s="9"/>
      <c r="L97" s="9"/>
      <c r="N97" s="9"/>
      <c r="R97" s="9"/>
      <c r="T97" s="9"/>
      <c r="V97" s="50"/>
    </row>
    <row r="98" spans="1:22" x14ac:dyDescent="0.3">
      <c r="A98" s="2">
        <v>510002124</v>
      </c>
      <c r="B98" s="3" t="s">
        <v>62</v>
      </c>
      <c r="C98" s="2">
        <v>510000912</v>
      </c>
      <c r="D98" s="3" t="s">
        <v>1100</v>
      </c>
      <c r="E98" s="2" t="s">
        <v>1094</v>
      </c>
      <c r="F98" s="2"/>
      <c r="G98" s="3" t="s">
        <v>1095</v>
      </c>
      <c r="H98" s="3" t="s">
        <v>1144</v>
      </c>
      <c r="J98" s="9"/>
      <c r="L98" s="9"/>
      <c r="N98" s="9"/>
      <c r="R98" s="9"/>
      <c r="T98" s="9"/>
      <c r="V98" s="50"/>
    </row>
    <row r="99" spans="1:22" x14ac:dyDescent="0.3">
      <c r="A99" s="2">
        <v>510002132</v>
      </c>
      <c r="B99" s="3" t="s">
        <v>63</v>
      </c>
      <c r="C99" s="2">
        <v>510000920</v>
      </c>
      <c r="D99" s="3" t="s">
        <v>1140</v>
      </c>
      <c r="E99" s="2" t="s">
        <v>1094</v>
      </c>
      <c r="F99" s="2"/>
      <c r="G99" s="3" t="s">
        <v>1095</v>
      </c>
      <c r="H99" s="3" t="s">
        <v>1500</v>
      </c>
      <c r="J99" s="9"/>
      <c r="L99" s="9"/>
      <c r="N99" s="9"/>
      <c r="R99" s="9"/>
      <c r="T99" s="9"/>
      <c r="V99" s="50"/>
    </row>
    <row r="100" spans="1:22" x14ac:dyDescent="0.3">
      <c r="A100" s="2">
        <v>510002264</v>
      </c>
      <c r="B100" s="3" t="s">
        <v>1501</v>
      </c>
      <c r="C100" s="2">
        <v>510000086</v>
      </c>
      <c r="D100" s="3" t="s">
        <v>1128</v>
      </c>
      <c r="E100" s="2" t="s">
        <v>1108</v>
      </c>
      <c r="F100" s="2">
        <v>510010317</v>
      </c>
      <c r="G100" s="3" t="s">
        <v>1095</v>
      </c>
      <c r="H100" s="3" t="s">
        <v>639</v>
      </c>
      <c r="J100" s="9"/>
      <c r="L100" s="9"/>
      <c r="N100" s="9"/>
      <c r="R100" s="9"/>
      <c r="T100" s="9"/>
      <c r="V100" s="50"/>
    </row>
    <row r="101" spans="1:22" x14ac:dyDescent="0.3">
      <c r="A101" s="2">
        <v>510003536</v>
      </c>
      <c r="B101" s="3" t="s">
        <v>64</v>
      </c>
      <c r="C101" s="2">
        <v>510000037</v>
      </c>
      <c r="D101" s="3" t="s">
        <v>1128</v>
      </c>
      <c r="E101" s="2" t="s">
        <v>1094</v>
      </c>
      <c r="F101" s="2"/>
      <c r="G101" s="3" t="s">
        <v>1095</v>
      </c>
      <c r="H101" s="3" t="s">
        <v>1138</v>
      </c>
      <c r="J101" s="9"/>
      <c r="L101" s="9"/>
      <c r="N101" s="9"/>
      <c r="R101" s="9"/>
      <c r="T101" s="9"/>
      <c r="V101" s="50"/>
    </row>
    <row r="102" spans="1:22" x14ac:dyDescent="0.3">
      <c r="A102" s="2">
        <v>510003668</v>
      </c>
      <c r="B102" s="3" t="s">
        <v>65</v>
      </c>
      <c r="C102" s="2">
        <v>750034589</v>
      </c>
      <c r="D102" s="3" t="s">
        <v>1101</v>
      </c>
      <c r="E102" s="2" t="s">
        <v>1094</v>
      </c>
      <c r="F102" s="2"/>
      <c r="G102" s="3" t="s">
        <v>1095</v>
      </c>
      <c r="H102" s="3" t="s">
        <v>634</v>
      </c>
      <c r="J102" s="9"/>
      <c r="L102" s="9"/>
      <c r="N102" s="9"/>
      <c r="R102" s="9"/>
      <c r="T102" s="9"/>
      <c r="V102" s="50"/>
    </row>
    <row r="103" spans="1:22" x14ac:dyDescent="0.3">
      <c r="A103" s="2">
        <v>510003684</v>
      </c>
      <c r="B103" s="3" t="s">
        <v>66</v>
      </c>
      <c r="C103" s="2">
        <v>750721334</v>
      </c>
      <c r="D103" s="3" t="s">
        <v>1106</v>
      </c>
      <c r="E103" s="2" t="s">
        <v>1094</v>
      </c>
      <c r="F103" s="2"/>
      <c r="G103" s="3" t="s">
        <v>1102</v>
      </c>
      <c r="H103" s="3" t="s">
        <v>634</v>
      </c>
      <c r="J103" s="9"/>
      <c r="L103" s="9"/>
      <c r="N103" s="9"/>
      <c r="R103" s="9"/>
      <c r="T103" s="9"/>
      <c r="V103" s="50"/>
    </row>
    <row r="104" spans="1:22" x14ac:dyDescent="0.3">
      <c r="A104" s="2">
        <v>510003783</v>
      </c>
      <c r="B104" s="3" t="s">
        <v>67</v>
      </c>
      <c r="C104" s="2">
        <v>510009517</v>
      </c>
      <c r="D104" s="3" t="s">
        <v>1097</v>
      </c>
      <c r="E104" s="2" t="s">
        <v>1094</v>
      </c>
      <c r="F104" s="2"/>
      <c r="G104" s="3" t="s">
        <v>1095</v>
      </c>
      <c r="H104" s="3" t="s">
        <v>1138</v>
      </c>
      <c r="J104" s="9"/>
      <c r="L104" s="9"/>
      <c r="N104" s="9"/>
      <c r="R104" s="9"/>
      <c r="T104" s="9"/>
      <c r="V104" s="50"/>
    </row>
    <row r="105" spans="1:22" x14ac:dyDescent="0.3">
      <c r="A105" s="2">
        <v>510003817</v>
      </c>
      <c r="B105" s="3" t="s">
        <v>68</v>
      </c>
      <c r="C105" s="2">
        <v>510012248</v>
      </c>
      <c r="D105" s="3" t="s">
        <v>1101</v>
      </c>
      <c r="E105" s="2" t="s">
        <v>1094</v>
      </c>
      <c r="F105" s="2"/>
      <c r="G105" s="3" t="s">
        <v>1095</v>
      </c>
      <c r="H105" s="3" t="s">
        <v>1138</v>
      </c>
      <c r="J105" s="9"/>
      <c r="L105" s="9"/>
      <c r="N105" s="9"/>
      <c r="R105" s="9"/>
      <c r="T105" s="9"/>
      <c r="V105" s="50"/>
    </row>
    <row r="106" spans="1:22" x14ac:dyDescent="0.3">
      <c r="A106" s="2">
        <v>510003866</v>
      </c>
      <c r="B106" s="3" t="s">
        <v>69</v>
      </c>
      <c r="C106" s="2">
        <v>510001027</v>
      </c>
      <c r="D106" s="3" t="s">
        <v>1101</v>
      </c>
      <c r="E106" s="2" t="s">
        <v>1094</v>
      </c>
      <c r="F106" s="2"/>
      <c r="G106" s="3" t="s">
        <v>1095</v>
      </c>
      <c r="H106" s="3" t="s">
        <v>635</v>
      </c>
      <c r="J106" s="9"/>
      <c r="L106" s="9"/>
      <c r="N106" s="9"/>
      <c r="R106" s="9"/>
      <c r="T106" s="9"/>
      <c r="V106" s="50"/>
    </row>
    <row r="107" spans="1:22" x14ac:dyDescent="0.3">
      <c r="A107" s="2">
        <v>510004278</v>
      </c>
      <c r="B107" s="3" t="s">
        <v>1306</v>
      </c>
      <c r="C107" s="2">
        <v>510000029</v>
      </c>
      <c r="D107" s="3" t="s">
        <v>1128</v>
      </c>
      <c r="E107" s="2" t="s">
        <v>1108</v>
      </c>
      <c r="F107" s="2">
        <v>510004286</v>
      </c>
      <c r="G107" s="3" t="s">
        <v>1095</v>
      </c>
      <c r="H107" s="3" t="s">
        <v>634</v>
      </c>
      <c r="J107" s="9"/>
      <c r="L107" s="9"/>
      <c r="N107" s="9"/>
      <c r="R107" s="9"/>
      <c r="T107" s="9"/>
      <c r="V107" s="50"/>
    </row>
    <row r="108" spans="1:22" x14ac:dyDescent="0.3">
      <c r="A108" s="2">
        <v>510004286</v>
      </c>
      <c r="B108" s="3" t="s">
        <v>70</v>
      </c>
      <c r="C108" s="2">
        <v>510000029</v>
      </c>
      <c r="D108" s="3" t="s">
        <v>1128</v>
      </c>
      <c r="E108" s="2" t="s">
        <v>1094</v>
      </c>
      <c r="F108" s="2"/>
      <c r="G108" s="3" t="s">
        <v>1095</v>
      </c>
      <c r="H108" s="3" t="s">
        <v>634</v>
      </c>
      <c r="J108" s="9"/>
      <c r="L108" s="9"/>
      <c r="N108" s="9"/>
      <c r="R108" s="9"/>
      <c r="T108" s="9"/>
      <c r="V108" s="50"/>
    </row>
    <row r="109" spans="1:22" x14ac:dyDescent="0.3">
      <c r="A109" s="2">
        <v>510004294</v>
      </c>
      <c r="B109" s="3" t="s">
        <v>1308</v>
      </c>
      <c r="C109" s="2">
        <v>510000029</v>
      </c>
      <c r="D109" s="3" t="s">
        <v>1128</v>
      </c>
      <c r="E109" s="2" t="s">
        <v>1108</v>
      </c>
      <c r="F109" s="2">
        <v>510004286</v>
      </c>
      <c r="G109" s="3" t="s">
        <v>1095</v>
      </c>
      <c r="H109" s="3" t="s">
        <v>634</v>
      </c>
      <c r="J109" s="9"/>
      <c r="L109" s="9"/>
      <c r="N109" s="9"/>
      <c r="R109" s="9"/>
      <c r="T109" s="9"/>
      <c r="V109" s="50"/>
    </row>
    <row r="110" spans="1:22" x14ac:dyDescent="0.3">
      <c r="A110" s="2">
        <v>510004344</v>
      </c>
      <c r="B110" s="3" t="s">
        <v>1307</v>
      </c>
      <c r="C110" s="2">
        <v>510001118</v>
      </c>
      <c r="D110" s="3" t="s">
        <v>1101</v>
      </c>
      <c r="E110" s="2" t="s">
        <v>1094</v>
      </c>
      <c r="F110" s="2"/>
      <c r="G110" s="3" t="s">
        <v>1095</v>
      </c>
      <c r="H110" s="3" t="s">
        <v>1138</v>
      </c>
      <c r="J110" s="9"/>
      <c r="L110" s="9"/>
      <c r="N110" s="9"/>
      <c r="R110" s="9"/>
      <c r="T110" s="9"/>
      <c r="V110" s="50"/>
    </row>
    <row r="111" spans="1:22" x14ac:dyDescent="0.3">
      <c r="A111" s="2">
        <v>510004369</v>
      </c>
      <c r="B111" s="3" t="s">
        <v>1448</v>
      </c>
      <c r="C111" s="2">
        <v>590019568</v>
      </c>
      <c r="D111" s="3" t="s">
        <v>1101</v>
      </c>
      <c r="E111" s="2" t="s">
        <v>1094</v>
      </c>
      <c r="F111" s="2"/>
      <c r="G111" s="3" t="s">
        <v>1095</v>
      </c>
      <c r="H111" s="3" t="s">
        <v>636</v>
      </c>
      <c r="J111" s="9"/>
      <c r="L111" s="9"/>
      <c r="N111" s="9"/>
      <c r="R111" s="9"/>
      <c r="T111" s="9"/>
      <c r="V111" s="50"/>
    </row>
    <row r="112" spans="1:22" x14ac:dyDescent="0.3">
      <c r="A112" s="2">
        <v>510004377</v>
      </c>
      <c r="B112" s="3" t="s">
        <v>72</v>
      </c>
      <c r="C112" s="2">
        <v>690003728</v>
      </c>
      <c r="D112" s="3" t="s">
        <v>1101</v>
      </c>
      <c r="E112" s="2" t="s">
        <v>1094</v>
      </c>
      <c r="F112" s="2"/>
      <c r="G112" s="3" t="s">
        <v>1095</v>
      </c>
      <c r="H112" s="3" t="s">
        <v>634</v>
      </c>
      <c r="J112" s="9"/>
      <c r="L112" s="9"/>
      <c r="N112" s="9"/>
      <c r="R112" s="9"/>
      <c r="T112" s="9"/>
      <c r="V112" s="50"/>
    </row>
    <row r="113" spans="1:22" x14ac:dyDescent="0.3">
      <c r="A113" s="2">
        <v>510006018</v>
      </c>
      <c r="B113" s="3" t="s">
        <v>73</v>
      </c>
      <c r="C113" s="2">
        <v>920030152</v>
      </c>
      <c r="D113" s="3" t="s">
        <v>1093</v>
      </c>
      <c r="E113" s="2" t="s">
        <v>1094</v>
      </c>
      <c r="F113" s="2"/>
      <c r="G113" s="3" t="s">
        <v>1095</v>
      </c>
      <c r="H113" s="3" t="s">
        <v>1146</v>
      </c>
      <c r="J113" s="9"/>
      <c r="L113" s="9"/>
      <c r="N113" s="9"/>
      <c r="R113" s="9"/>
      <c r="T113" s="9"/>
      <c r="V113" s="50"/>
    </row>
    <row r="114" spans="1:22" x14ac:dyDescent="0.3">
      <c r="A114" s="2">
        <v>510006661</v>
      </c>
      <c r="B114" s="3" t="s">
        <v>74</v>
      </c>
      <c r="C114" s="2">
        <v>510000060</v>
      </c>
      <c r="D114" s="3" t="s">
        <v>1128</v>
      </c>
      <c r="E114" s="2" t="s">
        <v>1094</v>
      </c>
      <c r="F114" s="2"/>
      <c r="G114" s="3" t="s">
        <v>1095</v>
      </c>
      <c r="H114" s="3" t="s">
        <v>637</v>
      </c>
      <c r="J114" s="9"/>
      <c r="L114" s="9"/>
      <c r="N114" s="9"/>
      <c r="R114" s="9"/>
      <c r="T114" s="9"/>
      <c r="V114" s="50"/>
    </row>
    <row r="115" spans="1:22" x14ac:dyDescent="0.3">
      <c r="A115" s="2">
        <v>510008774</v>
      </c>
      <c r="B115" s="3" t="s">
        <v>1309</v>
      </c>
      <c r="C115" s="2">
        <v>330050899</v>
      </c>
      <c r="D115" s="3" t="s">
        <v>1112</v>
      </c>
      <c r="E115" s="2" t="s">
        <v>1094</v>
      </c>
      <c r="F115" s="2"/>
      <c r="G115" s="3" t="s">
        <v>1095</v>
      </c>
      <c r="H115" s="3" t="s">
        <v>1502</v>
      </c>
      <c r="J115" s="9"/>
      <c r="L115" s="9"/>
      <c r="N115" s="9"/>
      <c r="R115" s="9"/>
      <c r="T115" s="9"/>
      <c r="V115" s="50"/>
    </row>
    <row r="116" spans="1:22" x14ac:dyDescent="0.3">
      <c r="A116" s="2">
        <v>510008808</v>
      </c>
      <c r="B116" s="3" t="s">
        <v>1310</v>
      </c>
      <c r="C116" s="2">
        <v>510000896</v>
      </c>
      <c r="D116" s="3" t="s">
        <v>1100</v>
      </c>
      <c r="E116" s="2" t="s">
        <v>1094</v>
      </c>
      <c r="F116" s="2"/>
      <c r="G116" s="3" t="s">
        <v>1095</v>
      </c>
      <c r="H116" s="3" t="s">
        <v>1142</v>
      </c>
      <c r="J116" s="9"/>
      <c r="L116" s="9"/>
      <c r="N116" s="9"/>
      <c r="R116" s="9"/>
      <c r="T116" s="9"/>
      <c r="V116" s="50"/>
    </row>
    <row r="117" spans="1:22" x14ac:dyDescent="0.3">
      <c r="A117" s="2">
        <v>510009392</v>
      </c>
      <c r="B117" s="3" t="s">
        <v>75</v>
      </c>
      <c r="C117" s="2">
        <v>750721334</v>
      </c>
      <c r="D117" s="3" t="s">
        <v>1106</v>
      </c>
      <c r="E117" s="2" t="s">
        <v>1094</v>
      </c>
      <c r="F117" s="2"/>
      <c r="G117" s="3" t="s">
        <v>1102</v>
      </c>
      <c r="H117" s="3" t="s">
        <v>637</v>
      </c>
      <c r="J117" s="9"/>
      <c r="L117" s="9"/>
      <c r="N117" s="9"/>
      <c r="R117" s="9"/>
      <c r="T117" s="9"/>
      <c r="V117" s="50"/>
    </row>
    <row r="118" spans="1:22" x14ac:dyDescent="0.3">
      <c r="A118" s="2">
        <v>510009418</v>
      </c>
      <c r="B118" s="3" t="s">
        <v>76</v>
      </c>
      <c r="C118" s="2">
        <v>510009517</v>
      </c>
      <c r="D118" s="3" t="s">
        <v>1097</v>
      </c>
      <c r="E118" s="2" t="s">
        <v>1094</v>
      </c>
      <c r="F118" s="2"/>
      <c r="G118" s="3" t="s">
        <v>1102</v>
      </c>
      <c r="H118" s="3" t="s">
        <v>1138</v>
      </c>
      <c r="J118" s="9"/>
      <c r="L118" s="9"/>
      <c r="N118" s="9"/>
      <c r="R118" s="9"/>
      <c r="T118" s="9"/>
      <c r="V118" s="50"/>
    </row>
    <row r="119" spans="1:22" x14ac:dyDescent="0.3">
      <c r="A119" s="2">
        <v>510009475</v>
      </c>
      <c r="B119" s="3" t="s">
        <v>77</v>
      </c>
      <c r="C119" s="2">
        <v>510000730</v>
      </c>
      <c r="D119" s="3" t="s">
        <v>1101</v>
      </c>
      <c r="E119" s="2" t="s">
        <v>1094</v>
      </c>
      <c r="F119" s="2"/>
      <c r="G119" s="3" t="s">
        <v>1102</v>
      </c>
      <c r="H119" s="3" t="s">
        <v>634</v>
      </c>
      <c r="J119" s="9"/>
      <c r="L119" s="9"/>
      <c r="N119" s="9"/>
      <c r="R119" s="9"/>
      <c r="T119" s="9"/>
      <c r="V119" s="50"/>
    </row>
    <row r="120" spans="1:22" x14ac:dyDescent="0.3">
      <c r="A120" s="2">
        <v>510010127</v>
      </c>
      <c r="B120" s="3" t="s">
        <v>78</v>
      </c>
      <c r="C120" s="2">
        <v>510000128</v>
      </c>
      <c r="D120" s="3" t="s">
        <v>1128</v>
      </c>
      <c r="E120" s="2" t="s">
        <v>1094</v>
      </c>
      <c r="F120" s="2"/>
      <c r="G120" s="3" t="s">
        <v>1095</v>
      </c>
      <c r="H120" s="3" t="s">
        <v>638</v>
      </c>
      <c r="J120" s="9"/>
      <c r="L120" s="9"/>
      <c r="N120" s="9"/>
      <c r="R120" s="9"/>
      <c r="T120" s="9"/>
      <c r="V120" s="50"/>
    </row>
    <row r="121" spans="1:22" x14ac:dyDescent="0.3">
      <c r="A121" s="2">
        <v>510010135</v>
      </c>
      <c r="B121" s="3" t="s">
        <v>79</v>
      </c>
      <c r="C121" s="2">
        <v>510000102</v>
      </c>
      <c r="D121" s="3" t="s">
        <v>1128</v>
      </c>
      <c r="E121" s="2" t="s">
        <v>1094</v>
      </c>
      <c r="F121" s="2"/>
      <c r="G121" s="3" t="s">
        <v>1095</v>
      </c>
      <c r="H121" s="3" t="s">
        <v>1503</v>
      </c>
      <c r="J121" s="9"/>
      <c r="L121" s="9"/>
      <c r="N121" s="9"/>
      <c r="R121" s="9"/>
      <c r="T121" s="9"/>
      <c r="V121" s="50"/>
    </row>
    <row r="122" spans="1:22" x14ac:dyDescent="0.3">
      <c r="A122" s="2">
        <v>510010226</v>
      </c>
      <c r="B122" s="3" t="s">
        <v>80</v>
      </c>
      <c r="C122" s="2">
        <v>510000078</v>
      </c>
      <c r="D122" s="3" t="s">
        <v>1128</v>
      </c>
      <c r="E122" s="2" t="s">
        <v>1094</v>
      </c>
      <c r="F122" s="2"/>
      <c r="G122" s="3" t="s">
        <v>1095</v>
      </c>
      <c r="H122" s="3" t="s">
        <v>1145</v>
      </c>
      <c r="J122" s="9"/>
      <c r="L122" s="9"/>
      <c r="N122" s="9"/>
      <c r="R122" s="9"/>
      <c r="T122" s="9"/>
      <c r="V122" s="50"/>
    </row>
    <row r="123" spans="1:22" x14ac:dyDescent="0.3">
      <c r="A123" s="2">
        <v>510010317</v>
      </c>
      <c r="B123" s="3" t="s">
        <v>81</v>
      </c>
      <c r="C123" s="2">
        <v>510000086</v>
      </c>
      <c r="D123" s="3" t="s">
        <v>1128</v>
      </c>
      <c r="E123" s="2" t="s">
        <v>1094</v>
      </c>
      <c r="F123" s="2"/>
      <c r="G123" s="3" t="s">
        <v>1095</v>
      </c>
      <c r="H123" s="3" t="s">
        <v>639</v>
      </c>
      <c r="J123" s="9"/>
      <c r="L123" s="9"/>
      <c r="N123" s="9"/>
      <c r="R123" s="9"/>
      <c r="T123" s="9"/>
      <c r="V123" s="50"/>
    </row>
    <row r="124" spans="1:22" x14ac:dyDescent="0.3">
      <c r="A124" s="2">
        <v>510010630</v>
      </c>
      <c r="B124" s="3" t="s">
        <v>1311</v>
      </c>
      <c r="C124" s="2">
        <v>100006279</v>
      </c>
      <c r="D124" s="3" t="s">
        <v>1107</v>
      </c>
      <c r="E124" s="2" t="s">
        <v>1108</v>
      </c>
      <c r="F124" s="2">
        <v>100005941</v>
      </c>
      <c r="G124" s="3" t="s">
        <v>1095</v>
      </c>
      <c r="H124" s="3" t="s">
        <v>635</v>
      </c>
      <c r="J124" s="9"/>
      <c r="L124" s="9"/>
      <c r="N124" s="9"/>
      <c r="R124" s="9"/>
      <c r="T124" s="9"/>
      <c r="V124" s="50"/>
    </row>
    <row r="125" spans="1:22" x14ac:dyDescent="0.3">
      <c r="A125" s="2">
        <v>510011208</v>
      </c>
      <c r="B125" s="3" t="s">
        <v>1312</v>
      </c>
      <c r="C125" s="2">
        <v>510000029</v>
      </c>
      <c r="D125" s="3" t="s">
        <v>1128</v>
      </c>
      <c r="E125" s="2" t="s">
        <v>1108</v>
      </c>
      <c r="F125" s="2">
        <v>510004286</v>
      </c>
      <c r="G125" s="3" t="s">
        <v>1095</v>
      </c>
      <c r="H125" s="3" t="s">
        <v>634</v>
      </c>
      <c r="J125" s="9"/>
      <c r="L125" s="9"/>
      <c r="N125" s="9"/>
      <c r="R125" s="9"/>
      <c r="T125" s="9"/>
      <c r="V125" s="50"/>
    </row>
    <row r="126" spans="1:22" x14ac:dyDescent="0.3">
      <c r="A126" s="2">
        <v>510011406</v>
      </c>
      <c r="B126" s="3" t="s">
        <v>82</v>
      </c>
      <c r="C126" s="2">
        <v>510003734</v>
      </c>
      <c r="D126" s="3" t="s">
        <v>1101</v>
      </c>
      <c r="E126" s="2" t="s">
        <v>1094</v>
      </c>
      <c r="F126" s="2"/>
      <c r="G126" s="3" t="s">
        <v>1102</v>
      </c>
      <c r="H126" s="3" t="s">
        <v>635</v>
      </c>
      <c r="J126" s="9"/>
      <c r="L126" s="9"/>
      <c r="N126" s="9"/>
      <c r="R126" s="9"/>
      <c r="T126" s="9"/>
      <c r="V126" s="50"/>
    </row>
    <row r="127" spans="1:22" x14ac:dyDescent="0.3">
      <c r="A127" s="2">
        <v>510011562</v>
      </c>
      <c r="B127" s="3" t="s">
        <v>83</v>
      </c>
      <c r="C127" s="2">
        <v>510006703</v>
      </c>
      <c r="D127" s="3" t="s">
        <v>1101</v>
      </c>
      <c r="E127" s="2" t="s">
        <v>1094</v>
      </c>
      <c r="F127" s="2"/>
      <c r="G127" s="3" t="s">
        <v>1102</v>
      </c>
      <c r="H127" s="3" t="s">
        <v>1145</v>
      </c>
      <c r="J127" s="9"/>
      <c r="L127" s="9"/>
      <c r="N127" s="9"/>
      <c r="R127" s="9"/>
      <c r="T127" s="9"/>
      <c r="V127" s="50"/>
    </row>
    <row r="128" spans="1:22" x14ac:dyDescent="0.3">
      <c r="A128" s="2">
        <v>510011596</v>
      </c>
      <c r="B128" s="3" t="s">
        <v>1313</v>
      </c>
      <c r="C128" s="2">
        <v>510010002</v>
      </c>
      <c r="D128" s="3" t="s">
        <v>1098</v>
      </c>
      <c r="E128" s="2" t="s">
        <v>1094</v>
      </c>
      <c r="F128" s="2"/>
      <c r="G128" s="3" t="s">
        <v>1095</v>
      </c>
      <c r="H128" s="3" t="s">
        <v>640</v>
      </c>
      <c r="J128" s="9"/>
      <c r="L128" s="9"/>
      <c r="N128" s="9"/>
      <c r="R128" s="9"/>
      <c r="T128" s="9"/>
      <c r="V128" s="50"/>
    </row>
    <row r="129" spans="1:22" x14ac:dyDescent="0.3">
      <c r="A129" s="2">
        <v>510011893</v>
      </c>
      <c r="B129" s="3" t="s">
        <v>1504</v>
      </c>
      <c r="C129" s="2">
        <v>510004450</v>
      </c>
      <c r="D129" s="3" t="s">
        <v>1132</v>
      </c>
      <c r="E129" s="2" t="s">
        <v>1094</v>
      </c>
      <c r="F129" s="2"/>
      <c r="G129" s="3" t="s">
        <v>1095</v>
      </c>
      <c r="H129" s="3" t="s">
        <v>641</v>
      </c>
      <c r="J129" s="9"/>
      <c r="L129" s="9"/>
      <c r="N129" s="9"/>
      <c r="R129" s="9"/>
      <c r="T129" s="9"/>
      <c r="V129" s="50"/>
    </row>
    <row r="130" spans="1:22" x14ac:dyDescent="0.3">
      <c r="A130" s="2">
        <v>510011935</v>
      </c>
      <c r="B130" s="3" t="s">
        <v>1505</v>
      </c>
      <c r="C130" s="2">
        <v>330064262</v>
      </c>
      <c r="D130" s="3" t="s">
        <v>1112</v>
      </c>
      <c r="E130" s="2" t="s">
        <v>1094</v>
      </c>
      <c r="F130" s="2"/>
      <c r="G130" s="3" t="s">
        <v>1095</v>
      </c>
      <c r="H130" s="3" t="s">
        <v>1147</v>
      </c>
      <c r="J130" s="9"/>
      <c r="L130" s="9"/>
      <c r="N130" s="9"/>
      <c r="R130" s="9"/>
      <c r="T130" s="9"/>
      <c r="V130" s="50"/>
    </row>
    <row r="131" spans="1:22" x14ac:dyDescent="0.3">
      <c r="A131" s="2">
        <v>510011976</v>
      </c>
      <c r="B131" s="3" t="s">
        <v>1315</v>
      </c>
      <c r="C131" s="2">
        <v>570010173</v>
      </c>
      <c r="D131" s="3" t="s">
        <v>1161</v>
      </c>
      <c r="E131" s="2" t="s">
        <v>1094</v>
      </c>
      <c r="F131" s="2"/>
      <c r="G131" s="3" t="s">
        <v>1095</v>
      </c>
      <c r="H131" s="3" t="s">
        <v>1150</v>
      </c>
      <c r="J131" s="9"/>
      <c r="L131" s="9"/>
      <c r="N131" s="9"/>
      <c r="R131" s="9"/>
      <c r="T131" s="9"/>
      <c r="V131" s="50"/>
    </row>
    <row r="132" spans="1:22" x14ac:dyDescent="0.3">
      <c r="A132" s="2">
        <v>510011984</v>
      </c>
      <c r="B132" s="3" t="s">
        <v>84</v>
      </c>
      <c r="C132" s="2">
        <v>250015658</v>
      </c>
      <c r="D132" s="3" t="s">
        <v>1112</v>
      </c>
      <c r="E132" s="2" t="s">
        <v>1094</v>
      </c>
      <c r="F132" s="2"/>
      <c r="G132" s="3" t="s">
        <v>1095</v>
      </c>
      <c r="H132" s="3" t="s">
        <v>634</v>
      </c>
      <c r="J132" s="9"/>
      <c r="L132" s="9"/>
      <c r="N132" s="9"/>
      <c r="R132" s="9"/>
      <c r="T132" s="9"/>
      <c r="V132" s="50"/>
    </row>
    <row r="133" spans="1:22" x14ac:dyDescent="0.3">
      <c r="A133" s="2">
        <v>510012008</v>
      </c>
      <c r="B133" s="3" t="s">
        <v>85</v>
      </c>
      <c r="C133" s="2">
        <v>750720534</v>
      </c>
      <c r="D133" s="3" t="s">
        <v>1106</v>
      </c>
      <c r="E133" s="2" t="s">
        <v>1094</v>
      </c>
      <c r="F133" s="2"/>
      <c r="G133" s="3" t="s">
        <v>1095</v>
      </c>
      <c r="H133" s="3" t="s">
        <v>1139</v>
      </c>
      <c r="J133" s="9"/>
      <c r="L133" s="9"/>
      <c r="N133" s="9"/>
      <c r="R133" s="9"/>
      <c r="T133" s="9"/>
      <c r="V133" s="50"/>
    </row>
    <row r="134" spans="1:22" x14ac:dyDescent="0.3">
      <c r="A134" s="2">
        <v>510012024</v>
      </c>
      <c r="B134" s="3" t="s">
        <v>86</v>
      </c>
      <c r="C134" s="2">
        <v>510023674</v>
      </c>
      <c r="D134" s="3" t="s">
        <v>1112</v>
      </c>
      <c r="E134" s="2" t="s">
        <v>1094</v>
      </c>
      <c r="F134" s="2"/>
      <c r="G134" s="3" t="s">
        <v>1095</v>
      </c>
      <c r="H134" s="3" t="s">
        <v>634</v>
      </c>
      <c r="J134" s="9"/>
      <c r="L134" s="9"/>
      <c r="N134" s="9"/>
      <c r="R134" s="9"/>
      <c r="T134" s="9"/>
      <c r="V134" s="50"/>
    </row>
    <row r="135" spans="1:22" x14ac:dyDescent="0.3">
      <c r="A135" s="2">
        <v>510012065</v>
      </c>
      <c r="B135" s="3" t="s">
        <v>87</v>
      </c>
      <c r="C135" s="2">
        <v>750056335</v>
      </c>
      <c r="D135" s="3" t="s">
        <v>1112</v>
      </c>
      <c r="E135" s="2" t="s">
        <v>1094</v>
      </c>
      <c r="F135" s="2"/>
      <c r="G135" s="3" t="s">
        <v>1095</v>
      </c>
      <c r="H135" s="3" t="s">
        <v>1138</v>
      </c>
      <c r="J135" s="9"/>
      <c r="L135" s="9"/>
      <c r="N135" s="9"/>
      <c r="R135" s="9"/>
      <c r="T135" s="9"/>
      <c r="V135" s="50"/>
    </row>
    <row r="136" spans="1:22" x14ac:dyDescent="0.3">
      <c r="A136" s="2">
        <v>510012073</v>
      </c>
      <c r="B136" s="3" t="s">
        <v>88</v>
      </c>
      <c r="C136" s="2">
        <v>510005861</v>
      </c>
      <c r="D136" s="3" t="s">
        <v>1098</v>
      </c>
      <c r="E136" s="2" t="s">
        <v>1094</v>
      </c>
      <c r="F136" s="2"/>
      <c r="G136" s="3" t="s">
        <v>1095</v>
      </c>
      <c r="H136" s="3" t="s">
        <v>1149</v>
      </c>
      <c r="J136" s="9"/>
      <c r="L136" s="9"/>
      <c r="N136" s="9"/>
      <c r="R136" s="9"/>
      <c r="T136" s="9"/>
      <c r="V136" s="50"/>
    </row>
    <row r="137" spans="1:22" x14ac:dyDescent="0.3">
      <c r="A137" s="2">
        <v>510012099</v>
      </c>
      <c r="B137" s="3" t="s">
        <v>89</v>
      </c>
      <c r="C137" s="2">
        <v>750056335</v>
      </c>
      <c r="D137" s="3" t="s">
        <v>1112</v>
      </c>
      <c r="E137" s="2" t="s">
        <v>1094</v>
      </c>
      <c r="F137" s="2"/>
      <c r="G137" s="3" t="s">
        <v>1095</v>
      </c>
      <c r="H137" s="3" t="s">
        <v>634</v>
      </c>
      <c r="J137" s="9"/>
      <c r="L137" s="9"/>
      <c r="N137" s="9"/>
      <c r="R137" s="9"/>
      <c r="T137" s="9"/>
      <c r="V137" s="50"/>
    </row>
    <row r="138" spans="1:22" x14ac:dyDescent="0.3">
      <c r="A138" s="2">
        <v>510012123</v>
      </c>
      <c r="B138" s="3" t="s">
        <v>90</v>
      </c>
      <c r="C138" s="2">
        <v>510009665</v>
      </c>
      <c r="D138" s="3" t="s">
        <v>1101</v>
      </c>
      <c r="E138" s="2" t="s">
        <v>1094</v>
      </c>
      <c r="F138" s="2"/>
      <c r="G138" s="3" t="s">
        <v>1102</v>
      </c>
      <c r="H138" s="3" t="s">
        <v>634</v>
      </c>
      <c r="J138" s="9"/>
      <c r="L138" s="9"/>
      <c r="N138" s="9"/>
      <c r="R138" s="9"/>
      <c r="T138" s="9"/>
      <c r="V138" s="50"/>
    </row>
    <row r="139" spans="1:22" x14ac:dyDescent="0.3">
      <c r="A139" s="2">
        <v>510012156</v>
      </c>
      <c r="B139" s="3" t="s">
        <v>1314</v>
      </c>
      <c r="C139" s="2">
        <v>920028560</v>
      </c>
      <c r="D139" s="3" t="s">
        <v>1148</v>
      </c>
      <c r="E139" s="2" t="s">
        <v>1094</v>
      </c>
      <c r="F139" s="2"/>
      <c r="G139" s="3" t="s">
        <v>1095</v>
      </c>
      <c r="H139" s="3" t="s">
        <v>637</v>
      </c>
      <c r="J139" s="9"/>
      <c r="L139" s="9"/>
      <c r="N139" s="9"/>
      <c r="R139" s="9"/>
      <c r="T139" s="9"/>
      <c r="V139" s="50"/>
    </row>
    <row r="140" spans="1:22" x14ac:dyDescent="0.3">
      <c r="A140" s="2">
        <v>510012172</v>
      </c>
      <c r="B140" s="3" t="s">
        <v>91</v>
      </c>
      <c r="C140" s="2">
        <v>510022601</v>
      </c>
      <c r="D140" s="3" t="s">
        <v>1151</v>
      </c>
      <c r="E140" s="2" t="s">
        <v>1094</v>
      </c>
      <c r="F140" s="2"/>
      <c r="G140" s="3" t="s">
        <v>1095</v>
      </c>
      <c r="H140" s="3" t="s">
        <v>642</v>
      </c>
      <c r="J140" s="9"/>
      <c r="L140" s="9"/>
      <c r="N140" s="9"/>
      <c r="R140" s="9"/>
      <c r="T140" s="9"/>
      <c r="V140" s="50"/>
    </row>
    <row r="141" spans="1:22" x14ac:dyDescent="0.3">
      <c r="A141" s="2">
        <v>510012198</v>
      </c>
      <c r="B141" s="3" t="s">
        <v>92</v>
      </c>
      <c r="C141" s="2">
        <v>510000128</v>
      </c>
      <c r="D141" s="3" t="s">
        <v>1128</v>
      </c>
      <c r="E141" s="2" t="s">
        <v>1094</v>
      </c>
      <c r="F141" s="2"/>
      <c r="G141" s="3" t="s">
        <v>1102</v>
      </c>
      <c r="H141" s="3" t="s">
        <v>638</v>
      </c>
      <c r="J141" s="9"/>
      <c r="L141" s="9"/>
      <c r="N141" s="9"/>
      <c r="R141" s="9"/>
      <c r="T141" s="9"/>
      <c r="V141" s="50"/>
    </row>
    <row r="142" spans="1:22" x14ac:dyDescent="0.3">
      <c r="A142" s="2">
        <v>510012214</v>
      </c>
      <c r="B142" s="3" t="s">
        <v>93</v>
      </c>
      <c r="C142" s="2">
        <v>510000078</v>
      </c>
      <c r="D142" s="3" t="s">
        <v>1128</v>
      </c>
      <c r="E142" s="2" t="s">
        <v>1094</v>
      </c>
      <c r="F142" s="2"/>
      <c r="G142" s="3" t="s">
        <v>1102</v>
      </c>
      <c r="H142" s="3" t="s">
        <v>1145</v>
      </c>
      <c r="J142" s="9"/>
      <c r="L142" s="9"/>
      <c r="N142" s="9"/>
      <c r="R142" s="9"/>
      <c r="T142" s="9"/>
      <c r="V142" s="50"/>
    </row>
    <row r="143" spans="1:22" x14ac:dyDescent="0.3">
      <c r="A143" s="2">
        <v>510012230</v>
      </c>
      <c r="B143" s="3" t="s">
        <v>94</v>
      </c>
      <c r="C143" s="2">
        <v>510005945</v>
      </c>
      <c r="D143" s="3" t="s">
        <v>1097</v>
      </c>
      <c r="E143" s="2" t="s">
        <v>1094</v>
      </c>
      <c r="F143" s="2"/>
      <c r="G143" s="3" t="s">
        <v>1095</v>
      </c>
      <c r="H143" s="3" t="s">
        <v>643</v>
      </c>
      <c r="J143" s="9"/>
      <c r="L143" s="9"/>
      <c r="N143" s="9"/>
      <c r="R143" s="9"/>
      <c r="T143" s="9"/>
      <c r="V143" s="50"/>
    </row>
    <row r="144" spans="1:22" x14ac:dyDescent="0.3">
      <c r="A144" s="2">
        <v>510012339</v>
      </c>
      <c r="B144" s="3" t="s">
        <v>95</v>
      </c>
      <c r="C144" s="2">
        <v>510000102</v>
      </c>
      <c r="D144" s="3" t="s">
        <v>1128</v>
      </c>
      <c r="E144" s="2" t="s">
        <v>1094</v>
      </c>
      <c r="F144" s="2"/>
      <c r="G144" s="3" t="s">
        <v>1102</v>
      </c>
      <c r="H144" s="3" t="s">
        <v>1503</v>
      </c>
      <c r="J144" s="9"/>
      <c r="L144" s="9"/>
      <c r="N144" s="9"/>
      <c r="R144" s="9"/>
      <c r="T144" s="9"/>
      <c r="V144" s="50"/>
    </row>
    <row r="145" spans="1:22" x14ac:dyDescent="0.3">
      <c r="A145" s="2">
        <v>510012354</v>
      </c>
      <c r="B145" s="3" t="s">
        <v>96</v>
      </c>
      <c r="C145" s="2">
        <v>510006703</v>
      </c>
      <c r="D145" s="3" t="s">
        <v>1101</v>
      </c>
      <c r="E145" s="2" t="s">
        <v>1094</v>
      </c>
      <c r="F145" s="2"/>
      <c r="G145" s="3" t="s">
        <v>1102</v>
      </c>
      <c r="H145" s="3" t="s">
        <v>644</v>
      </c>
      <c r="J145" s="9"/>
      <c r="L145" s="9"/>
      <c r="N145" s="9"/>
      <c r="R145" s="9"/>
      <c r="T145" s="9"/>
      <c r="V145" s="50"/>
    </row>
    <row r="146" spans="1:22" x14ac:dyDescent="0.3">
      <c r="A146" s="2">
        <v>510012362</v>
      </c>
      <c r="B146" s="3" t="s">
        <v>57</v>
      </c>
      <c r="C146" s="2">
        <v>510002827</v>
      </c>
      <c r="D146" s="3" t="s">
        <v>1101</v>
      </c>
      <c r="E146" s="2" t="s">
        <v>1094</v>
      </c>
      <c r="F146" s="2"/>
      <c r="G146" s="3" t="s">
        <v>1102</v>
      </c>
      <c r="H146" s="3" t="s">
        <v>1506</v>
      </c>
      <c r="J146" s="9"/>
      <c r="L146" s="9"/>
      <c r="N146" s="9"/>
      <c r="R146" s="9"/>
      <c r="T146" s="9"/>
      <c r="V146" s="50"/>
    </row>
    <row r="147" spans="1:22" x14ac:dyDescent="0.3">
      <c r="A147" s="2">
        <v>510012446</v>
      </c>
      <c r="B147" s="3" t="s">
        <v>97</v>
      </c>
      <c r="C147" s="2">
        <v>510012248</v>
      </c>
      <c r="D147" s="3" t="s">
        <v>1101</v>
      </c>
      <c r="E147" s="2" t="s">
        <v>1094</v>
      </c>
      <c r="F147" s="2"/>
      <c r="G147" s="3" t="s">
        <v>1095</v>
      </c>
      <c r="H147" s="3" t="s">
        <v>634</v>
      </c>
      <c r="J147" s="9"/>
      <c r="L147" s="9"/>
      <c r="N147" s="9"/>
      <c r="R147" s="9"/>
      <c r="T147" s="9"/>
      <c r="V147" s="50"/>
    </row>
    <row r="148" spans="1:22" x14ac:dyDescent="0.3">
      <c r="A148" s="2">
        <v>510012958</v>
      </c>
      <c r="B148" s="3" t="s">
        <v>98</v>
      </c>
      <c r="C148" s="2">
        <v>920030152</v>
      </c>
      <c r="D148" s="3" t="s">
        <v>1093</v>
      </c>
      <c r="E148" s="2" t="s">
        <v>1094</v>
      </c>
      <c r="F148" s="2"/>
      <c r="G148" s="3" t="s">
        <v>1095</v>
      </c>
      <c r="H148" s="3" t="s">
        <v>634</v>
      </c>
      <c r="J148" s="9"/>
      <c r="L148" s="9"/>
      <c r="N148" s="9"/>
      <c r="R148" s="9"/>
      <c r="T148" s="9"/>
      <c r="V148" s="50"/>
    </row>
    <row r="149" spans="1:22" x14ac:dyDescent="0.3">
      <c r="A149" s="2">
        <v>510013758</v>
      </c>
      <c r="B149" s="3" t="s">
        <v>1507</v>
      </c>
      <c r="C149" s="2">
        <v>510000128</v>
      </c>
      <c r="D149" s="3" t="s">
        <v>1128</v>
      </c>
      <c r="E149" s="2" t="s">
        <v>1108</v>
      </c>
      <c r="F149" s="2">
        <v>510012198</v>
      </c>
      <c r="G149" s="3" t="s">
        <v>1102</v>
      </c>
      <c r="H149" s="3" t="s">
        <v>638</v>
      </c>
      <c r="J149" s="9"/>
      <c r="L149" s="9"/>
      <c r="N149" s="9"/>
      <c r="R149" s="9"/>
      <c r="T149" s="9"/>
      <c r="V149" s="50"/>
    </row>
    <row r="150" spans="1:22" x14ac:dyDescent="0.3">
      <c r="A150" s="2">
        <v>510015878</v>
      </c>
      <c r="B150" s="3" t="s">
        <v>99</v>
      </c>
      <c r="C150" s="2">
        <v>510001084</v>
      </c>
      <c r="D150" s="3" t="s">
        <v>1101</v>
      </c>
      <c r="E150" s="2" t="s">
        <v>1094</v>
      </c>
      <c r="F150" s="2"/>
      <c r="G150" s="3" t="s">
        <v>1102</v>
      </c>
      <c r="H150" s="3" t="s">
        <v>634</v>
      </c>
      <c r="J150" s="9"/>
      <c r="L150" s="9"/>
      <c r="N150" s="9"/>
      <c r="R150" s="9"/>
      <c r="T150" s="9"/>
      <c r="V150" s="50"/>
    </row>
    <row r="151" spans="1:22" x14ac:dyDescent="0.3">
      <c r="A151" s="2">
        <v>510018278</v>
      </c>
      <c r="B151" s="3" t="s">
        <v>100</v>
      </c>
      <c r="C151" s="2">
        <v>920002110</v>
      </c>
      <c r="D151" s="3" t="s">
        <v>1112</v>
      </c>
      <c r="E151" s="2" t="s">
        <v>1094</v>
      </c>
      <c r="F151" s="2"/>
      <c r="G151" s="3" t="s">
        <v>1095</v>
      </c>
      <c r="H151" s="3" t="s">
        <v>1152</v>
      </c>
      <c r="J151" s="9"/>
      <c r="L151" s="9"/>
      <c r="N151" s="9"/>
      <c r="R151" s="9"/>
      <c r="T151" s="9"/>
      <c r="V151" s="50"/>
    </row>
    <row r="152" spans="1:22" x14ac:dyDescent="0.3">
      <c r="A152" s="2">
        <v>510019458</v>
      </c>
      <c r="B152" s="3" t="s">
        <v>101</v>
      </c>
      <c r="C152" s="2">
        <v>510000086</v>
      </c>
      <c r="D152" s="3" t="s">
        <v>1128</v>
      </c>
      <c r="E152" s="2" t="s">
        <v>1094</v>
      </c>
      <c r="F152" s="2"/>
      <c r="G152" s="3" t="s">
        <v>1102</v>
      </c>
      <c r="H152" s="3" t="s">
        <v>639</v>
      </c>
      <c r="J152" s="9"/>
      <c r="L152" s="9"/>
      <c r="N152" s="9"/>
      <c r="R152" s="9"/>
      <c r="T152" s="9"/>
      <c r="V152" s="50"/>
    </row>
    <row r="153" spans="1:22" x14ac:dyDescent="0.3">
      <c r="A153" s="2">
        <v>510019789</v>
      </c>
      <c r="B153" s="3" t="s">
        <v>102</v>
      </c>
      <c r="C153" s="2">
        <v>750019408</v>
      </c>
      <c r="D153" s="3" t="s">
        <v>1098</v>
      </c>
      <c r="E153" s="2" t="s">
        <v>1094</v>
      </c>
      <c r="F153" s="2"/>
      <c r="G153" s="3" t="s">
        <v>1095</v>
      </c>
      <c r="H153" s="3" t="s">
        <v>634</v>
      </c>
      <c r="J153" s="9"/>
      <c r="L153" s="9"/>
      <c r="N153" s="9"/>
      <c r="R153" s="9"/>
      <c r="T153" s="9"/>
      <c r="V153" s="50"/>
    </row>
    <row r="154" spans="1:22" x14ac:dyDescent="0.3">
      <c r="A154" s="2">
        <v>510020639</v>
      </c>
      <c r="B154" s="3" t="s">
        <v>1508</v>
      </c>
      <c r="C154" s="2">
        <v>510006703</v>
      </c>
      <c r="D154" s="3" t="s">
        <v>1101</v>
      </c>
      <c r="E154" s="2" t="s">
        <v>1094</v>
      </c>
      <c r="F154" s="2"/>
      <c r="G154" s="3" t="s">
        <v>1102</v>
      </c>
      <c r="H154" s="3" t="s">
        <v>1138</v>
      </c>
      <c r="J154" s="9"/>
      <c r="L154" s="9"/>
      <c r="N154" s="9"/>
      <c r="R154" s="9"/>
      <c r="T154" s="9"/>
      <c r="V154" s="50"/>
    </row>
    <row r="155" spans="1:22" x14ac:dyDescent="0.3">
      <c r="A155" s="2">
        <v>510022783</v>
      </c>
      <c r="B155" s="3" t="s">
        <v>103</v>
      </c>
      <c r="C155" s="2">
        <v>510000383</v>
      </c>
      <c r="D155" s="3" t="s">
        <v>1100</v>
      </c>
      <c r="E155" s="2" t="s">
        <v>1094</v>
      </c>
      <c r="F155" s="2"/>
      <c r="G155" s="3" t="s">
        <v>1102</v>
      </c>
      <c r="H155" s="3" t="s">
        <v>1139</v>
      </c>
      <c r="J155" s="9"/>
      <c r="L155" s="9"/>
      <c r="N155" s="9"/>
      <c r="R155" s="9"/>
      <c r="T155" s="9"/>
      <c r="V155" s="50"/>
    </row>
    <row r="156" spans="1:22" x14ac:dyDescent="0.3">
      <c r="A156" s="2">
        <v>510024003</v>
      </c>
      <c r="B156" s="3" t="s">
        <v>104</v>
      </c>
      <c r="C156" s="2">
        <v>330050899</v>
      </c>
      <c r="D156" s="3" t="s">
        <v>1112</v>
      </c>
      <c r="E156" s="2" t="s">
        <v>1094</v>
      </c>
      <c r="F156" s="2"/>
      <c r="G156" s="3" t="s">
        <v>1095</v>
      </c>
      <c r="H156" s="3" t="s">
        <v>645</v>
      </c>
      <c r="J156" s="9"/>
      <c r="L156" s="9"/>
      <c r="N156" s="9"/>
      <c r="R156" s="9"/>
      <c r="T156" s="9"/>
      <c r="V156" s="50"/>
    </row>
    <row r="157" spans="1:22" x14ac:dyDescent="0.3">
      <c r="A157" s="2">
        <v>510024136</v>
      </c>
      <c r="B157" s="3" t="s">
        <v>105</v>
      </c>
      <c r="C157" s="2">
        <v>510000920</v>
      </c>
      <c r="D157" s="3" t="s">
        <v>1140</v>
      </c>
      <c r="E157" s="2" t="s">
        <v>1094</v>
      </c>
      <c r="F157" s="2"/>
      <c r="G157" s="3" t="s">
        <v>1102</v>
      </c>
      <c r="H157" s="3" t="s">
        <v>1500</v>
      </c>
      <c r="J157" s="9"/>
      <c r="L157" s="9"/>
      <c r="N157" s="9"/>
      <c r="R157" s="9"/>
      <c r="T157" s="9"/>
      <c r="V157" s="50"/>
    </row>
    <row r="158" spans="1:22" x14ac:dyDescent="0.3">
      <c r="A158" s="2">
        <v>510025570</v>
      </c>
      <c r="B158" s="3" t="s">
        <v>1316</v>
      </c>
      <c r="C158" s="2">
        <v>510000060</v>
      </c>
      <c r="D158" s="3" t="s">
        <v>1128</v>
      </c>
      <c r="E158" s="2" t="s">
        <v>1108</v>
      </c>
      <c r="F158" s="2">
        <v>510006661</v>
      </c>
      <c r="G158" s="3" t="s">
        <v>1095</v>
      </c>
      <c r="H158" s="3" t="s">
        <v>1153</v>
      </c>
      <c r="J158" s="9"/>
      <c r="L158" s="9"/>
      <c r="N158" s="9"/>
      <c r="R158" s="9"/>
      <c r="T158" s="9"/>
      <c r="V158" s="50"/>
    </row>
    <row r="159" spans="1:22" x14ac:dyDescent="0.3">
      <c r="A159" s="2">
        <v>520001058</v>
      </c>
      <c r="B159" s="3" t="s">
        <v>106</v>
      </c>
      <c r="C159" s="2">
        <v>520780065</v>
      </c>
      <c r="D159" s="3" t="s">
        <v>1128</v>
      </c>
      <c r="E159" s="2" t="s">
        <v>1094</v>
      </c>
      <c r="F159" s="2"/>
      <c r="G159" s="3" t="s">
        <v>1102</v>
      </c>
      <c r="H159" s="3" t="s">
        <v>646</v>
      </c>
      <c r="J159" s="9"/>
      <c r="L159" s="9"/>
      <c r="N159" s="9"/>
      <c r="R159" s="9"/>
      <c r="T159" s="9"/>
      <c r="V159" s="50"/>
    </row>
    <row r="160" spans="1:22" x14ac:dyDescent="0.3">
      <c r="A160" s="2">
        <v>520001868</v>
      </c>
      <c r="B160" s="3" t="s">
        <v>107</v>
      </c>
      <c r="C160" s="2">
        <v>520780081</v>
      </c>
      <c r="D160" s="3" t="s">
        <v>1154</v>
      </c>
      <c r="E160" s="2" t="s">
        <v>1094</v>
      </c>
      <c r="F160" s="2"/>
      <c r="G160" s="3" t="s">
        <v>1095</v>
      </c>
      <c r="H160" s="3" t="s">
        <v>1509</v>
      </c>
      <c r="J160" s="9"/>
      <c r="L160" s="9"/>
      <c r="N160" s="9"/>
      <c r="R160" s="9"/>
      <c r="T160" s="9"/>
      <c r="V160" s="50"/>
    </row>
    <row r="161" spans="1:22" x14ac:dyDescent="0.3">
      <c r="A161" s="2">
        <v>520002908</v>
      </c>
      <c r="B161" s="3" t="s">
        <v>1510</v>
      </c>
      <c r="C161" s="2">
        <v>520780040</v>
      </c>
      <c r="D161" s="3" t="s">
        <v>1128</v>
      </c>
      <c r="E161" s="2" t="s">
        <v>1108</v>
      </c>
      <c r="F161" s="2">
        <v>520784208</v>
      </c>
      <c r="G161" s="3" t="s">
        <v>1102</v>
      </c>
      <c r="H161" s="3" t="s">
        <v>653</v>
      </c>
      <c r="J161" s="9"/>
      <c r="L161" s="9"/>
      <c r="N161" s="9"/>
      <c r="R161" s="9"/>
      <c r="T161" s="9"/>
      <c r="V161" s="50"/>
    </row>
    <row r="162" spans="1:22" x14ac:dyDescent="0.3">
      <c r="A162" s="2">
        <v>520002999</v>
      </c>
      <c r="B162" s="3" t="s">
        <v>1511</v>
      </c>
      <c r="C162" s="2">
        <v>520780099</v>
      </c>
      <c r="D162" s="3" t="s">
        <v>1128</v>
      </c>
      <c r="E162" s="2" t="s">
        <v>1108</v>
      </c>
      <c r="F162" s="2">
        <v>520783994</v>
      </c>
      <c r="G162" s="3" t="s">
        <v>1102</v>
      </c>
      <c r="H162" s="3" t="s">
        <v>652</v>
      </c>
      <c r="J162" s="9"/>
      <c r="L162" s="9"/>
      <c r="N162" s="9"/>
      <c r="R162" s="9"/>
      <c r="T162" s="9"/>
      <c r="V162" s="50"/>
    </row>
    <row r="163" spans="1:22" x14ac:dyDescent="0.3">
      <c r="A163" s="2">
        <v>520003039</v>
      </c>
      <c r="B163" s="3" t="s">
        <v>1512</v>
      </c>
      <c r="C163" s="2">
        <v>520780024</v>
      </c>
      <c r="D163" s="3" t="s">
        <v>1128</v>
      </c>
      <c r="E163" s="2" t="s">
        <v>1108</v>
      </c>
      <c r="F163" s="2">
        <v>520784257</v>
      </c>
      <c r="G163" s="3" t="s">
        <v>1102</v>
      </c>
      <c r="H163" s="3" t="s">
        <v>1158</v>
      </c>
      <c r="J163" s="9"/>
      <c r="L163" s="9"/>
      <c r="N163" s="9"/>
      <c r="R163" s="9"/>
      <c r="T163" s="9"/>
      <c r="V163" s="50"/>
    </row>
    <row r="164" spans="1:22" x14ac:dyDescent="0.3">
      <c r="A164" s="2">
        <v>520003286</v>
      </c>
      <c r="B164" s="3" t="s">
        <v>108</v>
      </c>
      <c r="C164" s="2">
        <v>940004088</v>
      </c>
      <c r="D164" s="3" t="s">
        <v>1101</v>
      </c>
      <c r="E164" s="2" t="s">
        <v>1094</v>
      </c>
      <c r="F164" s="2"/>
      <c r="G164" s="3" t="s">
        <v>1095</v>
      </c>
      <c r="H164" s="3" t="s">
        <v>1509</v>
      </c>
      <c r="J164" s="9"/>
      <c r="L164" s="9"/>
      <c r="N164" s="9"/>
      <c r="R164" s="9"/>
      <c r="T164" s="9"/>
      <c r="V164" s="50"/>
    </row>
    <row r="165" spans="1:22" x14ac:dyDescent="0.3">
      <c r="A165" s="2">
        <v>520003310</v>
      </c>
      <c r="B165" s="3" t="s">
        <v>1513</v>
      </c>
      <c r="C165" s="2">
        <v>520780065</v>
      </c>
      <c r="D165" s="3" t="s">
        <v>1128</v>
      </c>
      <c r="E165" s="2" t="s">
        <v>1108</v>
      </c>
      <c r="F165" s="2">
        <v>520001058</v>
      </c>
      <c r="G165" s="3" t="s">
        <v>1102</v>
      </c>
      <c r="H165" s="3" t="s">
        <v>646</v>
      </c>
      <c r="J165" s="9"/>
      <c r="L165" s="9"/>
      <c r="N165" s="9"/>
      <c r="R165" s="9"/>
      <c r="T165" s="9"/>
      <c r="V165" s="50"/>
    </row>
    <row r="166" spans="1:22" x14ac:dyDescent="0.3">
      <c r="A166" s="2">
        <v>520003336</v>
      </c>
      <c r="B166" s="3" t="s">
        <v>1318</v>
      </c>
      <c r="C166" s="2">
        <v>520780081</v>
      </c>
      <c r="D166" s="3" t="s">
        <v>1154</v>
      </c>
      <c r="E166" s="2" t="s">
        <v>1108</v>
      </c>
      <c r="F166" s="2">
        <v>520001868</v>
      </c>
      <c r="G166" s="3" t="s">
        <v>1095</v>
      </c>
      <c r="H166" s="3" t="s">
        <v>647</v>
      </c>
      <c r="J166" s="9"/>
      <c r="L166" s="9"/>
      <c r="N166" s="9"/>
      <c r="R166" s="9"/>
      <c r="T166" s="9"/>
      <c r="V166" s="50"/>
    </row>
    <row r="167" spans="1:22" x14ac:dyDescent="0.3">
      <c r="A167" s="2">
        <v>520003443</v>
      </c>
      <c r="B167" s="3" t="s">
        <v>109</v>
      </c>
      <c r="C167" s="2">
        <v>940004088</v>
      </c>
      <c r="D167" s="3" t="s">
        <v>1101</v>
      </c>
      <c r="E167" s="2" t="s">
        <v>1094</v>
      </c>
      <c r="F167" s="2"/>
      <c r="G167" s="3" t="s">
        <v>1095</v>
      </c>
      <c r="H167" s="3" t="s">
        <v>647</v>
      </c>
      <c r="J167" s="9"/>
      <c r="L167" s="9"/>
      <c r="N167" s="9"/>
      <c r="R167" s="9"/>
      <c r="T167" s="9"/>
      <c r="V167" s="50"/>
    </row>
    <row r="168" spans="1:22" x14ac:dyDescent="0.3">
      <c r="A168" s="2">
        <v>520004565</v>
      </c>
      <c r="B168" s="3" t="s">
        <v>1514</v>
      </c>
      <c r="C168" s="2">
        <v>570010173</v>
      </c>
      <c r="D168" s="3" t="s">
        <v>1161</v>
      </c>
      <c r="E168" s="2" t="s">
        <v>1094</v>
      </c>
      <c r="F168" s="2"/>
      <c r="G168" s="3" t="s">
        <v>1095</v>
      </c>
      <c r="H168" s="3" t="s">
        <v>1162</v>
      </c>
      <c r="J168" s="9"/>
      <c r="L168" s="9"/>
      <c r="N168" s="9"/>
      <c r="R168" s="9"/>
      <c r="T168" s="9"/>
      <c r="V168" s="50"/>
    </row>
    <row r="169" spans="1:22" x14ac:dyDescent="0.3">
      <c r="A169" s="2">
        <v>520004987</v>
      </c>
      <c r="B169" s="3" t="s">
        <v>1319</v>
      </c>
      <c r="C169" s="2">
        <v>520000134</v>
      </c>
      <c r="D169" s="3" t="s">
        <v>1100</v>
      </c>
      <c r="E169" s="2" t="s">
        <v>1108</v>
      </c>
      <c r="F169" s="2">
        <v>520780412</v>
      </c>
      <c r="G169" s="3" t="s">
        <v>1095</v>
      </c>
      <c r="H169" s="3" t="s">
        <v>1155</v>
      </c>
      <c r="J169" s="9"/>
      <c r="L169" s="9"/>
      <c r="N169" s="9"/>
      <c r="R169" s="9"/>
      <c r="T169" s="9"/>
      <c r="V169" s="50"/>
    </row>
    <row r="170" spans="1:22" x14ac:dyDescent="0.3">
      <c r="A170" s="2">
        <v>520780396</v>
      </c>
      <c r="B170" s="3" t="s">
        <v>110</v>
      </c>
      <c r="C170" s="2">
        <v>520000126</v>
      </c>
      <c r="D170" s="3" t="s">
        <v>1100</v>
      </c>
      <c r="E170" s="2" t="s">
        <v>1094</v>
      </c>
      <c r="F170" s="2"/>
      <c r="G170" s="3" t="s">
        <v>1095</v>
      </c>
      <c r="H170" s="3" t="s">
        <v>648</v>
      </c>
      <c r="J170" s="9"/>
      <c r="L170" s="9"/>
      <c r="N170" s="9"/>
      <c r="R170" s="9"/>
      <c r="T170" s="9"/>
      <c r="V170" s="50"/>
    </row>
    <row r="171" spans="1:22" x14ac:dyDescent="0.3">
      <c r="A171" s="2">
        <v>520780412</v>
      </c>
      <c r="B171" s="3" t="s">
        <v>111</v>
      </c>
      <c r="C171" s="2">
        <v>520000134</v>
      </c>
      <c r="D171" s="3" t="s">
        <v>1100</v>
      </c>
      <c r="E171" s="2" t="s">
        <v>1094</v>
      </c>
      <c r="F171" s="2"/>
      <c r="G171" s="3" t="s">
        <v>1095</v>
      </c>
      <c r="H171" s="3" t="s">
        <v>1155</v>
      </c>
      <c r="J171" s="9"/>
      <c r="L171" s="9"/>
      <c r="N171" s="9"/>
      <c r="R171" s="9"/>
      <c r="T171" s="9"/>
      <c r="V171" s="50"/>
    </row>
    <row r="172" spans="1:22" x14ac:dyDescent="0.3">
      <c r="A172" s="2">
        <v>520780420</v>
      </c>
      <c r="B172" s="3" t="s">
        <v>112</v>
      </c>
      <c r="C172" s="2">
        <v>520000142</v>
      </c>
      <c r="D172" s="3" t="s">
        <v>1100</v>
      </c>
      <c r="E172" s="2" t="s">
        <v>1094</v>
      </c>
      <c r="F172" s="2"/>
      <c r="G172" s="3" t="s">
        <v>1095</v>
      </c>
      <c r="H172" s="3" t="s">
        <v>649</v>
      </c>
      <c r="J172" s="9"/>
      <c r="L172" s="9"/>
      <c r="N172" s="9"/>
      <c r="R172" s="9"/>
      <c r="T172" s="9"/>
      <c r="V172" s="50"/>
    </row>
    <row r="173" spans="1:22" x14ac:dyDescent="0.3">
      <c r="A173" s="2">
        <v>520780438</v>
      </c>
      <c r="B173" s="3" t="s">
        <v>113</v>
      </c>
      <c r="C173" s="2">
        <v>520000159</v>
      </c>
      <c r="D173" s="3" t="s">
        <v>1100</v>
      </c>
      <c r="E173" s="2" t="s">
        <v>1094</v>
      </c>
      <c r="F173" s="2"/>
      <c r="G173" s="3" t="s">
        <v>1095</v>
      </c>
      <c r="H173" s="3" t="s">
        <v>1157</v>
      </c>
      <c r="J173" s="9"/>
      <c r="L173" s="9"/>
      <c r="N173" s="9"/>
      <c r="R173" s="9"/>
      <c r="T173" s="9"/>
      <c r="V173" s="50"/>
    </row>
    <row r="174" spans="1:22" x14ac:dyDescent="0.3">
      <c r="A174" s="2">
        <v>520780446</v>
      </c>
      <c r="B174" s="3" t="s">
        <v>114</v>
      </c>
      <c r="C174" s="2">
        <v>520000167</v>
      </c>
      <c r="D174" s="3" t="s">
        <v>1100</v>
      </c>
      <c r="E174" s="2" t="s">
        <v>1094</v>
      </c>
      <c r="F174" s="2"/>
      <c r="G174" s="3" t="s">
        <v>1095</v>
      </c>
      <c r="H174" s="3" t="s">
        <v>1156</v>
      </c>
      <c r="J174" s="9"/>
      <c r="L174" s="9"/>
      <c r="N174" s="9"/>
      <c r="R174" s="9"/>
      <c r="T174" s="9"/>
      <c r="V174" s="50"/>
    </row>
    <row r="175" spans="1:22" x14ac:dyDescent="0.3">
      <c r="A175" s="2">
        <v>520780453</v>
      </c>
      <c r="B175" s="3" t="s">
        <v>115</v>
      </c>
      <c r="C175" s="2">
        <v>520000175</v>
      </c>
      <c r="D175" s="3" t="s">
        <v>1100</v>
      </c>
      <c r="E175" s="2" t="s">
        <v>1094</v>
      </c>
      <c r="F175" s="2"/>
      <c r="G175" s="3" t="s">
        <v>1095</v>
      </c>
      <c r="H175" s="3" t="s">
        <v>650</v>
      </c>
      <c r="J175" s="9"/>
      <c r="L175" s="9"/>
      <c r="N175" s="9"/>
      <c r="R175" s="9"/>
      <c r="T175" s="9"/>
      <c r="V175" s="50"/>
    </row>
    <row r="176" spans="1:22" x14ac:dyDescent="0.3">
      <c r="A176" s="2">
        <v>520780461</v>
      </c>
      <c r="B176" s="3" t="s">
        <v>116</v>
      </c>
      <c r="C176" s="2">
        <v>520780065</v>
      </c>
      <c r="D176" s="3" t="s">
        <v>1128</v>
      </c>
      <c r="E176" s="2" t="s">
        <v>1094</v>
      </c>
      <c r="F176" s="2">
        <v>520782178</v>
      </c>
      <c r="G176" s="3" t="s">
        <v>1095</v>
      </c>
      <c r="H176" s="3" t="s">
        <v>651</v>
      </c>
      <c r="J176" s="9"/>
      <c r="L176" s="9"/>
      <c r="N176" s="9"/>
      <c r="R176" s="9"/>
      <c r="T176" s="9"/>
      <c r="V176" s="50"/>
    </row>
    <row r="177" spans="1:22" x14ac:dyDescent="0.3">
      <c r="A177" s="2">
        <v>520781527</v>
      </c>
      <c r="B177" s="3" t="s">
        <v>1317</v>
      </c>
      <c r="C177" s="2">
        <v>520780073</v>
      </c>
      <c r="D177" s="3" t="s">
        <v>1128</v>
      </c>
      <c r="E177" s="2" t="s">
        <v>1094</v>
      </c>
      <c r="F177" s="2"/>
      <c r="G177" s="3" t="s">
        <v>1095</v>
      </c>
      <c r="H177" s="3" t="s">
        <v>1509</v>
      </c>
      <c r="J177" s="9"/>
      <c r="L177" s="9"/>
      <c r="N177" s="9"/>
      <c r="R177" s="9"/>
      <c r="T177" s="9"/>
      <c r="V177" s="50"/>
    </row>
    <row r="178" spans="1:22" x14ac:dyDescent="0.3">
      <c r="A178" s="2">
        <v>520781535</v>
      </c>
      <c r="B178" s="3" t="s">
        <v>117</v>
      </c>
      <c r="C178" s="2">
        <v>520780099</v>
      </c>
      <c r="D178" s="3" t="s">
        <v>1128</v>
      </c>
      <c r="E178" s="2" t="s">
        <v>1094</v>
      </c>
      <c r="F178" s="2"/>
      <c r="G178" s="3" t="s">
        <v>1095</v>
      </c>
      <c r="H178" s="3" t="s">
        <v>652</v>
      </c>
      <c r="J178" s="9"/>
      <c r="L178" s="9"/>
      <c r="N178" s="9"/>
      <c r="R178" s="9"/>
      <c r="T178" s="9"/>
      <c r="V178" s="50"/>
    </row>
    <row r="179" spans="1:22" x14ac:dyDescent="0.3">
      <c r="A179" s="2">
        <v>520781543</v>
      </c>
      <c r="B179" s="3" t="s">
        <v>118</v>
      </c>
      <c r="C179" s="2">
        <v>520780040</v>
      </c>
      <c r="D179" s="3" t="s">
        <v>1128</v>
      </c>
      <c r="E179" s="2" t="s">
        <v>1094</v>
      </c>
      <c r="F179" s="2"/>
      <c r="G179" s="3" t="s">
        <v>1095</v>
      </c>
      <c r="H179" s="3" t="s">
        <v>653</v>
      </c>
      <c r="J179" s="9"/>
      <c r="L179" s="9"/>
      <c r="N179" s="9"/>
      <c r="R179" s="9"/>
      <c r="T179" s="9"/>
      <c r="V179" s="50"/>
    </row>
    <row r="180" spans="1:22" x14ac:dyDescent="0.3">
      <c r="A180" s="2">
        <v>520781584</v>
      </c>
      <c r="B180" s="3" t="s">
        <v>119</v>
      </c>
      <c r="C180" s="2">
        <v>520780032</v>
      </c>
      <c r="D180" s="3" t="s">
        <v>1128</v>
      </c>
      <c r="E180" s="2" t="s">
        <v>1094</v>
      </c>
      <c r="F180" s="2"/>
      <c r="G180" s="3" t="s">
        <v>1095</v>
      </c>
      <c r="H180" s="3" t="s">
        <v>654</v>
      </c>
      <c r="J180" s="9"/>
      <c r="L180" s="9"/>
      <c r="N180" s="9"/>
      <c r="R180" s="9"/>
      <c r="T180" s="9"/>
      <c r="V180" s="50"/>
    </row>
    <row r="181" spans="1:22" x14ac:dyDescent="0.3">
      <c r="A181" s="2">
        <v>520781592</v>
      </c>
      <c r="B181" s="3" t="s">
        <v>120</v>
      </c>
      <c r="C181" s="2">
        <v>520780024</v>
      </c>
      <c r="D181" s="3" t="s">
        <v>1128</v>
      </c>
      <c r="E181" s="2" t="s">
        <v>1094</v>
      </c>
      <c r="F181" s="2"/>
      <c r="G181" s="3" t="s">
        <v>1095</v>
      </c>
      <c r="H181" s="3" t="s">
        <v>1158</v>
      </c>
      <c r="J181" s="9"/>
      <c r="L181" s="9"/>
      <c r="N181" s="9"/>
      <c r="R181" s="9"/>
      <c r="T181" s="9"/>
      <c r="V181" s="50"/>
    </row>
    <row r="182" spans="1:22" x14ac:dyDescent="0.3">
      <c r="A182" s="2">
        <v>520781733</v>
      </c>
      <c r="B182" s="3" t="s">
        <v>121</v>
      </c>
      <c r="C182" s="2">
        <v>520783085</v>
      </c>
      <c r="D182" s="3" t="s">
        <v>1148</v>
      </c>
      <c r="E182" s="2" t="s">
        <v>1094</v>
      </c>
      <c r="F182" s="2"/>
      <c r="G182" s="3" t="s">
        <v>1095</v>
      </c>
      <c r="H182" s="3" t="s">
        <v>1159</v>
      </c>
      <c r="J182" s="9"/>
      <c r="L182" s="9"/>
      <c r="N182" s="9"/>
      <c r="R182" s="9"/>
      <c r="T182" s="9"/>
      <c r="V182" s="50"/>
    </row>
    <row r="183" spans="1:22" x14ac:dyDescent="0.3">
      <c r="A183" s="2">
        <v>520781766</v>
      </c>
      <c r="B183" s="3" t="s">
        <v>122</v>
      </c>
      <c r="C183" s="2">
        <v>520000209</v>
      </c>
      <c r="D183" s="3" t="s">
        <v>1101</v>
      </c>
      <c r="E183" s="2" t="s">
        <v>1094</v>
      </c>
      <c r="F183" s="2"/>
      <c r="G183" s="3" t="s">
        <v>1095</v>
      </c>
      <c r="H183" s="3" t="s">
        <v>648</v>
      </c>
      <c r="J183" s="9"/>
      <c r="L183" s="9"/>
      <c r="N183" s="9"/>
      <c r="R183" s="9"/>
      <c r="T183" s="9"/>
      <c r="V183" s="50"/>
    </row>
    <row r="184" spans="1:22" x14ac:dyDescent="0.3">
      <c r="A184" s="2">
        <v>520781857</v>
      </c>
      <c r="B184" s="3" t="s">
        <v>123</v>
      </c>
      <c r="C184" s="2">
        <v>520000209</v>
      </c>
      <c r="D184" s="3" t="s">
        <v>1101</v>
      </c>
      <c r="E184" s="2" t="s">
        <v>1094</v>
      </c>
      <c r="F184" s="2"/>
      <c r="G184" s="3" t="s">
        <v>1102</v>
      </c>
      <c r="H184" s="3" t="s">
        <v>648</v>
      </c>
      <c r="J184" s="9"/>
      <c r="L184" s="9"/>
      <c r="N184" s="9"/>
      <c r="R184" s="9"/>
      <c r="T184" s="9"/>
      <c r="V184" s="50"/>
    </row>
    <row r="185" spans="1:22" x14ac:dyDescent="0.3">
      <c r="A185" s="2">
        <v>520781881</v>
      </c>
      <c r="B185" s="3" t="s">
        <v>124</v>
      </c>
      <c r="C185" s="2">
        <v>520780073</v>
      </c>
      <c r="D185" s="3" t="s">
        <v>1128</v>
      </c>
      <c r="E185" s="2" t="s">
        <v>1094</v>
      </c>
      <c r="F185" s="2"/>
      <c r="G185" s="3" t="s">
        <v>1102</v>
      </c>
      <c r="H185" s="3" t="s">
        <v>1509</v>
      </c>
      <c r="J185" s="9"/>
      <c r="L185" s="9"/>
      <c r="N185" s="9"/>
      <c r="R185" s="9"/>
      <c r="T185" s="9"/>
      <c r="V185" s="50"/>
    </row>
    <row r="186" spans="1:22" x14ac:dyDescent="0.3">
      <c r="A186" s="2">
        <v>520782178</v>
      </c>
      <c r="B186" s="3" t="s">
        <v>125</v>
      </c>
      <c r="C186" s="2">
        <v>520780065</v>
      </c>
      <c r="D186" s="3" t="s">
        <v>1128</v>
      </c>
      <c r="E186" s="2" t="s">
        <v>1094</v>
      </c>
      <c r="F186" s="2"/>
      <c r="G186" s="3" t="s">
        <v>1095</v>
      </c>
      <c r="H186" s="3" t="s">
        <v>646</v>
      </c>
      <c r="J186" s="9"/>
      <c r="L186" s="9"/>
      <c r="N186" s="9"/>
      <c r="R186" s="9"/>
      <c r="T186" s="9"/>
      <c r="V186" s="50"/>
    </row>
    <row r="187" spans="1:22" x14ac:dyDescent="0.3">
      <c r="A187" s="2">
        <v>520782202</v>
      </c>
      <c r="B187" s="3" t="s">
        <v>1449</v>
      </c>
      <c r="C187" s="2">
        <v>520780057</v>
      </c>
      <c r="D187" s="3" t="s">
        <v>1128</v>
      </c>
      <c r="E187" s="2" t="s">
        <v>1108</v>
      </c>
      <c r="F187" s="2">
        <v>520783622</v>
      </c>
      <c r="G187" s="3" t="s">
        <v>1095</v>
      </c>
      <c r="H187" s="3" t="s">
        <v>655</v>
      </c>
      <c r="J187" s="9"/>
      <c r="L187" s="9"/>
      <c r="N187" s="9"/>
      <c r="R187" s="9"/>
      <c r="T187" s="9"/>
      <c r="V187" s="50"/>
    </row>
    <row r="188" spans="1:22" x14ac:dyDescent="0.3">
      <c r="A188" s="2">
        <v>520782772</v>
      </c>
      <c r="B188" s="3" t="s">
        <v>126</v>
      </c>
      <c r="C188" s="2">
        <v>520780057</v>
      </c>
      <c r="D188" s="3" t="s">
        <v>1128</v>
      </c>
      <c r="E188" s="2" t="s">
        <v>1094</v>
      </c>
      <c r="F188" s="2"/>
      <c r="G188" s="3" t="s">
        <v>1102</v>
      </c>
      <c r="H188" s="3" t="s">
        <v>655</v>
      </c>
      <c r="J188" s="9"/>
      <c r="L188" s="9"/>
      <c r="N188" s="9"/>
      <c r="R188" s="9"/>
      <c r="T188" s="9"/>
      <c r="V188" s="50"/>
    </row>
    <row r="189" spans="1:22" x14ac:dyDescent="0.3">
      <c r="A189" s="2">
        <v>520783002</v>
      </c>
      <c r="B189" s="3" t="s">
        <v>127</v>
      </c>
      <c r="C189" s="2">
        <v>520782996</v>
      </c>
      <c r="D189" s="3" t="s">
        <v>1101</v>
      </c>
      <c r="E189" s="2" t="s">
        <v>1094</v>
      </c>
      <c r="F189" s="2"/>
      <c r="G189" s="3" t="s">
        <v>1102</v>
      </c>
      <c r="H189" s="3" t="s">
        <v>1515</v>
      </c>
      <c r="J189" s="9"/>
      <c r="L189" s="9"/>
      <c r="N189" s="9"/>
      <c r="R189" s="9"/>
      <c r="T189" s="9"/>
      <c r="V189" s="50"/>
    </row>
    <row r="190" spans="1:22" x14ac:dyDescent="0.3">
      <c r="A190" s="2">
        <v>520783150</v>
      </c>
      <c r="B190" s="3" t="s">
        <v>128</v>
      </c>
      <c r="C190" s="2">
        <v>520783242</v>
      </c>
      <c r="D190" s="3" t="s">
        <v>1097</v>
      </c>
      <c r="E190" s="2" t="s">
        <v>1094</v>
      </c>
      <c r="F190" s="2"/>
      <c r="G190" s="3" t="s">
        <v>1095</v>
      </c>
      <c r="H190" s="3" t="s">
        <v>1515</v>
      </c>
      <c r="J190" s="9"/>
      <c r="L190" s="9"/>
      <c r="N190" s="9"/>
      <c r="R190" s="9"/>
      <c r="T190" s="9"/>
      <c r="V190" s="50"/>
    </row>
    <row r="191" spans="1:22" x14ac:dyDescent="0.3">
      <c r="A191" s="2">
        <v>520783341</v>
      </c>
      <c r="B191" s="3" t="s">
        <v>129</v>
      </c>
      <c r="C191" s="2">
        <v>520780032</v>
      </c>
      <c r="D191" s="3" t="s">
        <v>1128</v>
      </c>
      <c r="E191" s="2" t="s">
        <v>1094</v>
      </c>
      <c r="F191" s="2"/>
      <c r="G191" s="3" t="s">
        <v>1102</v>
      </c>
      <c r="H191" s="3" t="s">
        <v>647</v>
      </c>
      <c r="J191" s="9"/>
      <c r="L191" s="9"/>
      <c r="N191" s="9"/>
      <c r="R191" s="9"/>
      <c r="T191" s="9"/>
      <c r="V191" s="50"/>
    </row>
    <row r="192" spans="1:22" x14ac:dyDescent="0.3">
      <c r="A192" s="2">
        <v>520783432</v>
      </c>
      <c r="B192" s="3" t="s">
        <v>130</v>
      </c>
      <c r="C192" s="2">
        <v>520783408</v>
      </c>
      <c r="D192" s="3" t="s">
        <v>1097</v>
      </c>
      <c r="E192" s="2" t="s">
        <v>1094</v>
      </c>
      <c r="F192" s="2"/>
      <c r="G192" s="3" t="s">
        <v>1095</v>
      </c>
      <c r="H192" s="3" t="s">
        <v>1160</v>
      </c>
      <c r="J192" s="9"/>
      <c r="L192" s="9"/>
      <c r="N192" s="9"/>
      <c r="R192" s="9"/>
      <c r="T192" s="9"/>
      <c r="V192" s="50"/>
    </row>
    <row r="193" spans="1:22" x14ac:dyDescent="0.3">
      <c r="A193" s="2">
        <v>520783622</v>
      </c>
      <c r="B193" s="3" t="s">
        <v>131</v>
      </c>
      <c r="C193" s="2">
        <v>520780057</v>
      </c>
      <c r="D193" s="3" t="s">
        <v>1128</v>
      </c>
      <c r="E193" s="2" t="s">
        <v>1094</v>
      </c>
      <c r="F193" s="2"/>
      <c r="G193" s="3" t="s">
        <v>1095</v>
      </c>
      <c r="H193" s="3" t="s">
        <v>655</v>
      </c>
      <c r="J193" s="9"/>
      <c r="L193" s="9"/>
      <c r="N193" s="9"/>
      <c r="R193" s="9"/>
      <c r="T193" s="9"/>
      <c r="V193" s="50"/>
    </row>
    <row r="194" spans="1:22" x14ac:dyDescent="0.3">
      <c r="A194" s="2">
        <v>520783994</v>
      </c>
      <c r="B194" s="3" t="s">
        <v>132</v>
      </c>
      <c r="C194" s="2">
        <v>520780099</v>
      </c>
      <c r="D194" s="3" t="s">
        <v>1128</v>
      </c>
      <c r="E194" s="2" t="s">
        <v>1094</v>
      </c>
      <c r="F194" s="2"/>
      <c r="G194" s="3" t="s">
        <v>1102</v>
      </c>
      <c r="H194" s="3" t="s">
        <v>652</v>
      </c>
      <c r="J194" s="9"/>
      <c r="L194" s="9"/>
      <c r="N194" s="9"/>
      <c r="R194" s="9"/>
      <c r="T194" s="9"/>
      <c r="V194" s="50"/>
    </row>
    <row r="195" spans="1:22" x14ac:dyDescent="0.3">
      <c r="A195" s="2">
        <v>520784034</v>
      </c>
      <c r="B195" s="3" t="s">
        <v>133</v>
      </c>
      <c r="C195" s="2">
        <v>520000134</v>
      </c>
      <c r="D195" s="3" t="s">
        <v>1100</v>
      </c>
      <c r="E195" s="2" t="s">
        <v>1094</v>
      </c>
      <c r="F195" s="2"/>
      <c r="G195" s="3" t="s">
        <v>1102</v>
      </c>
      <c r="H195" s="3" t="s">
        <v>1155</v>
      </c>
      <c r="J195" s="9"/>
      <c r="L195" s="9"/>
      <c r="N195" s="9"/>
      <c r="R195" s="9"/>
      <c r="T195" s="9"/>
      <c r="V195" s="50"/>
    </row>
    <row r="196" spans="1:22" x14ac:dyDescent="0.3">
      <c r="A196" s="2">
        <v>520784059</v>
      </c>
      <c r="B196" s="3" t="s">
        <v>134</v>
      </c>
      <c r="C196" s="2">
        <v>520000167</v>
      </c>
      <c r="D196" s="3" t="s">
        <v>1100</v>
      </c>
      <c r="E196" s="2" t="s">
        <v>1094</v>
      </c>
      <c r="F196" s="2"/>
      <c r="G196" s="3" t="s">
        <v>1102</v>
      </c>
      <c r="H196" s="3" t="s">
        <v>1156</v>
      </c>
      <c r="J196" s="9"/>
      <c r="L196" s="9"/>
      <c r="N196" s="9"/>
      <c r="R196" s="9"/>
      <c r="T196" s="9"/>
      <c r="V196" s="50"/>
    </row>
    <row r="197" spans="1:22" x14ac:dyDescent="0.3">
      <c r="A197" s="2">
        <v>520784083</v>
      </c>
      <c r="B197" s="3" t="s">
        <v>135</v>
      </c>
      <c r="C197" s="2">
        <v>520000159</v>
      </c>
      <c r="D197" s="3" t="s">
        <v>1100</v>
      </c>
      <c r="E197" s="2" t="s">
        <v>1094</v>
      </c>
      <c r="F197" s="2"/>
      <c r="G197" s="3" t="s">
        <v>1102</v>
      </c>
      <c r="H197" s="3" t="s">
        <v>1157</v>
      </c>
      <c r="J197" s="9"/>
      <c r="L197" s="9"/>
      <c r="N197" s="9"/>
      <c r="R197" s="9"/>
      <c r="T197" s="9"/>
      <c r="V197" s="50"/>
    </row>
    <row r="198" spans="1:22" x14ac:dyDescent="0.3">
      <c r="A198" s="2">
        <v>520784208</v>
      </c>
      <c r="B198" s="3" t="s">
        <v>136</v>
      </c>
      <c r="C198" s="2">
        <v>520780040</v>
      </c>
      <c r="D198" s="3" t="s">
        <v>1128</v>
      </c>
      <c r="E198" s="2" t="s">
        <v>1094</v>
      </c>
      <c r="F198" s="2"/>
      <c r="G198" s="3" t="s">
        <v>1102</v>
      </c>
      <c r="H198" s="3" t="s">
        <v>653</v>
      </c>
      <c r="J198" s="9"/>
      <c r="L198" s="9"/>
      <c r="N198" s="9"/>
      <c r="R198" s="9"/>
      <c r="T198" s="9"/>
      <c r="V198" s="50"/>
    </row>
    <row r="199" spans="1:22" x14ac:dyDescent="0.3">
      <c r="A199" s="2">
        <v>520784257</v>
      </c>
      <c r="B199" s="3" t="s">
        <v>137</v>
      </c>
      <c r="C199" s="2">
        <v>520780024</v>
      </c>
      <c r="D199" s="3" t="s">
        <v>1128</v>
      </c>
      <c r="E199" s="2" t="s">
        <v>1094</v>
      </c>
      <c r="F199" s="2"/>
      <c r="G199" s="3" t="s">
        <v>1102</v>
      </c>
      <c r="H199" s="3" t="s">
        <v>1158</v>
      </c>
      <c r="J199" s="9"/>
      <c r="L199" s="9"/>
      <c r="N199" s="9"/>
      <c r="R199" s="9"/>
      <c r="T199" s="9"/>
      <c r="V199" s="50"/>
    </row>
    <row r="200" spans="1:22" x14ac:dyDescent="0.3">
      <c r="A200" s="2">
        <v>520784521</v>
      </c>
      <c r="B200" s="3" t="s">
        <v>138</v>
      </c>
      <c r="C200" s="2">
        <v>520784513</v>
      </c>
      <c r="D200" s="3" t="s">
        <v>1106</v>
      </c>
      <c r="E200" s="2" t="s">
        <v>1094</v>
      </c>
      <c r="F200" s="2"/>
      <c r="G200" s="3" t="s">
        <v>1095</v>
      </c>
      <c r="H200" s="3" t="s">
        <v>656</v>
      </c>
      <c r="J200" s="9"/>
      <c r="L200" s="9"/>
      <c r="N200" s="9"/>
      <c r="R200" s="9"/>
      <c r="T200" s="9"/>
      <c r="V200" s="50"/>
    </row>
    <row r="201" spans="1:22" x14ac:dyDescent="0.3">
      <c r="A201" s="2">
        <v>540000775</v>
      </c>
      <c r="B201" s="3" t="s">
        <v>139</v>
      </c>
      <c r="C201" s="2">
        <v>570010173</v>
      </c>
      <c r="D201" s="3" t="s">
        <v>1161</v>
      </c>
      <c r="E201" s="2" t="s">
        <v>1094</v>
      </c>
      <c r="F201" s="2"/>
      <c r="G201" s="3" t="s">
        <v>1095</v>
      </c>
      <c r="H201" s="3" t="s">
        <v>657</v>
      </c>
      <c r="J201" s="9"/>
      <c r="L201" s="9"/>
      <c r="N201" s="9"/>
      <c r="R201" s="9"/>
      <c r="T201" s="9"/>
      <c r="V201" s="50"/>
    </row>
    <row r="202" spans="1:22" x14ac:dyDescent="0.3">
      <c r="A202" s="2">
        <v>540000791</v>
      </c>
      <c r="B202" s="3" t="s">
        <v>140</v>
      </c>
      <c r="C202" s="2">
        <v>540001088</v>
      </c>
      <c r="D202" s="3" t="s">
        <v>1100</v>
      </c>
      <c r="E202" s="2" t="s">
        <v>1094</v>
      </c>
      <c r="F202" s="2"/>
      <c r="G202" s="3" t="s">
        <v>1095</v>
      </c>
      <c r="H202" s="3" t="s">
        <v>658</v>
      </c>
      <c r="J202" s="9"/>
      <c r="L202" s="9"/>
      <c r="N202" s="9"/>
      <c r="R202" s="9"/>
      <c r="T202" s="9"/>
      <c r="V202" s="50"/>
    </row>
    <row r="203" spans="1:22" x14ac:dyDescent="0.3">
      <c r="A203" s="2">
        <v>540002219</v>
      </c>
      <c r="B203" s="3" t="s">
        <v>141</v>
      </c>
      <c r="C203" s="2">
        <v>540001146</v>
      </c>
      <c r="D203" s="3" t="s">
        <v>1101</v>
      </c>
      <c r="E203" s="2" t="s">
        <v>1094</v>
      </c>
      <c r="F203" s="2"/>
      <c r="G203" s="3" t="s">
        <v>1095</v>
      </c>
      <c r="H203" s="3" t="s">
        <v>1168</v>
      </c>
      <c r="J203" s="9"/>
      <c r="L203" s="9"/>
      <c r="N203" s="9"/>
      <c r="R203" s="9"/>
      <c r="T203" s="9"/>
      <c r="V203" s="50"/>
    </row>
    <row r="204" spans="1:22" x14ac:dyDescent="0.3">
      <c r="A204" s="2">
        <v>540002342</v>
      </c>
      <c r="B204" s="3" t="s">
        <v>1450</v>
      </c>
      <c r="C204" s="2">
        <v>540001153</v>
      </c>
      <c r="D204" s="3" t="s">
        <v>1100</v>
      </c>
      <c r="E204" s="2" t="s">
        <v>1094</v>
      </c>
      <c r="F204" s="2"/>
      <c r="G204" s="3" t="s">
        <v>1095</v>
      </c>
      <c r="H204" s="3" t="s">
        <v>659</v>
      </c>
      <c r="J204" s="9"/>
      <c r="L204" s="9"/>
      <c r="N204" s="9"/>
      <c r="R204" s="9"/>
      <c r="T204" s="9"/>
      <c r="V204" s="50"/>
    </row>
    <row r="205" spans="1:22" x14ac:dyDescent="0.3">
      <c r="A205" s="2">
        <v>540002466</v>
      </c>
      <c r="B205" s="3" t="s">
        <v>142</v>
      </c>
      <c r="C205" s="2">
        <v>540002441</v>
      </c>
      <c r="D205" s="3" t="s">
        <v>1100</v>
      </c>
      <c r="E205" s="2" t="s">
        <v>1094</v>
      </c>
      <c r="F205" s="2"/>
      <c r="G205" s="3" t="s">
        <v>1095</v>
      </c>
      <c r="H205" s="3" t="s">
        <v>1166</v>
      </c>
      <c r="J205" s="9"/>
      <c r="L205" s="9"/>
      <c r="N205" s="9"/>
      <c r="R205" s="9"/>
      <c r="T205" s="9"/>
      <c r="V205" s="50"/>
    </row>
    <row r="206" spans="1:22" x14ac:dyDescent="0.3">
      <c r="A206" s="2">
        <v>540002474</v>
      </c>
      <c r="B206" s="3" t="s">
        <v>1323</v>
      </c>
      <c r="C206" s="2">
        <v>540002441</v>
      </c>
      <c r="D206" s="3" t="s">
        <v>1100</v>
      </c>
      <c r="E206" s="2" t="s">
        <v>1108</v>
      </c>
      <c r="F206" s="2">
        <v>540002466</v>
      </c>
      <c r="G206" s="3" t="s">
        <v>1095</v>
      </c>
      <c r="H206" s="3" t="s">
        <v>1164</v>
      </c>
      <c r="J206" s="9"/>
      <c r="L206" s="9"/>
      <c r="N206" s="9"/>
      <c r="R206" s="9"/>
      <c r="T206" s="9"/>
      <c r="V206" s="50"/>
    </row>
    <row r="207" spans="1:22" x14ac:dyDescent="0.3">
      <c r="A207" s="2">
        <v>540002557</v>
      </c>
      <c r="B207" s="3" t="s">
        <v>1322</v>
      </c>
      <c r="C207" s="2">
        <v>540019007</v>
      </c>
      <c r="D207" s="3" t="s">
        <v>1107</v>
      </c>
      <c r="E207" s="2" t="s">
        <v>1108</v>
      </c>
      <c r="F207" s="2">
        <v>540005360</v>
      </c>
      <c r="G207" s="3" t="s">
        <v>1095</v>
      </c>
      <c r="H207" s="3" t="s">
        <v>1167</v>
      </c>
      <c r="J207" s="9"/>
      <c r="L207" s="9"/>
      <c r="N207" s="9"/>
      <c r="R207" s="9"/>
      <c r="T207" s="9"/>
      <c r="V207" s="50"/>
    </row>
    <row r="208" spans="1:22" x14ac:dyDescent="0.3">
      <c r="A208" s="2">
        <v>540002573</v>
      </c>
      <c r="B208" s="3" t="s">
        <v>143</v>
      </c>
      <c r="C208" s="2">
        <v>540001179</v>
      </c>
      <c r="D208" s="3" t="s">
        <v>1100</v>
      </c>
      <c r="E208" s="2" t="s">
        <v>1094</v>
      </c>
      <c r="F208" s="2"/>
      <c r="G208" s="3" t="s">
        <v>1095</v>
      </c>
      <c r="H208" s="3" t="s">
        <v>660</v>
      </c>
      <c r="J208" s="9"/>
      <c r="L208" s="9"/>
      <c r="N208" s="9"/>
      <c r="R208" s="9"/>
      <c r="T208" s="9"/>
      <c r="V208" s="50"/>
    </row>
    <row r="209" spans="1:22" x14ac:dyDescent="0.3">
      <c r="A209" s="2">
        <v>540002581</v>
      </c>
      <c r="B209" s="3" t="s">
        <v>144</v>
      </c>
      <c r="C209" s="2">
        <v>540001187</v>
      </c>
      <c r="D209" s="3" t="s">
        <v>1100</v>
      </c>
      <c r="E209" s="2" t="s">
        <v>1094</v>
      </c>
      <c r="F209" s="2"/>
      <c r="G209" s="3" t="s">
        <v>1095</v>
      </c>
      <c r="H209" s="3" t="s">
        <v>661</v>
      </c>
      <c r="J209" s="9"/>
      <c r="L209" s="9"/>
      <c r="N209" s="9"/>
      <c r="R209" s="9"/>
      <c r="T209" s="9"/>
      <c r="V209" s="50"/>
    </row>
    <row r="210" spans="1:22" x14ac:dyDescent="0.3">
      <c r="A210" s="2">
        <v>540002599</v>
      </c>
      <c r="B210" s="3" t="s">
        <v>1321</v>
      </c>
      <c r="C210" s="2">
        <v>540003399</v>
      </c>
      <c r="D210" s="3" t="s">
        <v>1107</v>
      </c>
      <c r="E210" s="2" t="s">
        <v>1108</v>
      </c>
      <c r="F210" s="2">
        <v>540004363</v>
      </c>
      <c r="G210" s="3" t="s">
        <v>1095</v>
      </c>
      <c r="H210" s="3" t="s">
        <v>1516</v>
      </c>
      <c r="J210" s="9"/>
      <c r="L210" s="9"/>
      <c r="N210" s="9"/>
      <c r="R210" s="9"/>
      <c r="T210" s="9"/>
      <c r="V210" s="50"/>
    </row>
    <row r="211" spans="1:22" x14ac:dyDescent="0.3">
      <c r="A211" s="2">
        <v>540002607</v>
      </c>
      <c r="B211" s="3" t="s">
        <v>145</v>
      </c>
      <c r="C211" s="2">
        <v>540001203</v>
      </c>
      <c r="D211" s="3" t="s">
        <v>1100</v>
      </c>
      <c r="E211" s="2" t="s">
        <v>1094</v>
      </c>
      <c r="F211" s="2"/>
      <c r="G211" s="3" t="s">
        <v>1095</v>
      </c>
      <c r="H211" s="3" t="s">
        <v>662</v>
      </c>
      <c r="J211" s="9"/>
      <c r="L211" s="9"/>
      <c r="N211" s="9"/>
      <c r="R211" s="9"/>
      <c r="T211" s="9"/>
      <c r="V211" s="50"/>
    </row>
    <row r="212" spans="1:22" x14ac:dyDescent="0.3">
      <c r="A212" s="2">
        <v>540002615</v>
      </c>
      <c r="B212" s="3" t="s">
        <v>146</v>
      </c>
      <c r="C212" s="2">
        <v>540001211</v>
      </c>
      <c r="D212" s="3" t="s">
        <v>1100</v>
      </c>
      <c r="E212" s="2" t="s">
        <v>1094</v>
      </c>
      <c r="F212" s="2"/>
      <c r="G212" s="3" t="s">
        <v>1095</v>
      </c>
      <c r="H212" s="3" t="s">
        <v>1165</v>
      </c>
      <c r="J212" s="9"/>
      <c r="L212" s="9"/>
      <c r="N212" s="9"/>
      <c r="R212" s="9"/>
      <c r="T212" s="9"/>
      <c r="V212" s="50"/>
    </row>
    <row r="213" spans="1:22" x14ac:dyDescent="0.3">
      <c r="A213" s="2">
        <v>540002623</v>
      </c>
      <c r="B213" s="3" t="s">
        <v>147</v>
      </c>
      <c r="C213" s="2">
        <v>540001229</v>
      </c>
      <c r="D213" s="3" t="s">
        <v>1171</v>
      </c>
      <c r="E213" s="2" t="s">
        <v>1094</v>
      </c>
      <c r="F213" s="2"/>
      <c r="G213" s="3" t="s">
        <v>1095</v>
      </c>
      <c r="H213" s="3" t="s">
        <v>1172</v>
      </c>
      <c r="J213" s="9"/>
      <c r="L213" s="9"/>
      <c r="N213" s="9"/>
      <c r="R213" s="9"/>
      <c r="T213" s="9"/>
      <c r="V213" s="50"/>
    </row>
    <row r="214" spans="1:22" x14ac:dyDescent="0.3">
      <c r="A214" s="2">
        <v>540002631</v>
      </c>
      <c r="B214" s="3" t="s">
        <v>148</v>
      </c>
      <c r="C214" s="2">
        <v>540001237</v>
      </c>
      <c r="D214" s="3" t="s">
        <v>1100</v>
      </c>
      <c r="E214" s="2" t="s">
        <v>1094</v>
      </c>
      <c r="F214" s="2"/>
      <c r="G214" s="3" t="s">
        <v>1095</v>
      </c>
      <c r="H214" s="3" t="s">
        <v>1169</v>
      </c>
      <c r="J214" s="9"/>
      <c r="L214" s="9"/>
      <c r="N214" s="9"/>
      <c r="R214" s="9"/>
      <c r="T214" s="9"/>
      <c r="V214" s="50"/>
    </row>
    <row r="215" spans="1:22" x14ac:dyDescent="0.3">
      <c r="A215" s="2">
        <v>540002656</v>
      </c>
      <c r="B215" s="3" t="s">
        <v>149</v>
      </c>
      <c r="C215" s="2">
        <v>540001245</v>
      </c>
      <c r="D215" s="3" t="s">
        <v>1106</v>
      </c>
      <c r="E215" s="2" t="s">
        <v>1094</v>
      </c>
      <c r="F215" s="2"/>
      <c r="G215" s="3" t="s">
        <v>1095</v>
      </c>
      <c r="H215" s="3" t="s">
        <v>663</v>
      </c>
      <c r="J215" s="9"/>
      <c r="L215" s="9"/>
      <c r="N215" s="9"/>
      <c r="R215" s="9"/>
      <c r="T215" s="9"/>
      <c r="V215" s="50"/>
    </row>
    <row r="216" spans="1:22" x14ac:dyDescent="0.3">
      <c r="A216" s="2">
        <v>540003118</v>
      </c>
      <c r="B216" s="3" t="s">
        <v>150</v>
      </c>
      <c r="C216" s="2">
        <v>540023405</v>
      </c>
      <c r="D216" s="3" t="s">
        <v>1148</v>
      </c>
      <c r="E216" s="2" t="s">
        <v>1094</v>
      </c>
      <c r="F216" s="2"/>
      <c r="G216" s="3" t="s">
        <v>1095</v>
      </c>
      <c r="H216" s="3" t="s">
        <v>663</v>
      </c>
      <c r="J216" s="9"/>
      <c r="L216" s="9"/>
      <c r="N216" s="9"/>
      <c r="R216" s="9"/>
      <c r="T216" s="9"/>
      <c r="V216" s="50"/>
    </row>
    <row r="217" spans="1:22" x14ac:dyDescent="0.3">
      <c r="A217" s="2">
        <v>540003126</v>
      </c>
      <c r="B217" s="3" t="s">
        <v>151</v>
      </c>
      <c r="C217" s="2">
        <v>540023405</v>
      </c>
      <c r="D217" s="3" t="s">
        <v>1148</v>
      </c>
      <c r="E217" s="2" t="s">
        <v>1094</v>
      </c>
      <c r="F217" s="2"/>
      <c r="G217" s="3" t="s">
        <v>1095</v>
      </c>
      <c r="H217" s="3" t="s">
        <v>1170</v>
      </c>
      <c r="J217" s="9"/>
      <c r="L217" s="9"/>
      <c r="N217" s="9"/>
      <c r="R217" s="9"/>
      <c r="T217" s="9"/>
      <c r="V217" s="50"/>
    </row>
    <row r="218" spans="1:22" x14ac:dyDescent="0.3">
      <c r="A218" s="2">
        <v>540003134</v>
      </c>
      <c r="B218" s="3" t="s">
        <v>152</v>
      </c>
      <c r="C218" s="2">
        <v>540023405</v>
      </c>
      <c r="D218" s="3" t="s">
        <v>1148</v>
      </c>
      <c r="E218" s="2" t="s">
        <v>1094</v>
      </c>
      <c r="F218" s="2"/>
      <c r="G218" s="3" t="s">
        <v>1095</v>
      </c>
      <c r="H218" s="3" t="s">
        <v>664</v>
      </c>
      <c r="J218" s="9"/>
      <c r="L218" s="9"/>
      <c r="N218" s="9"/>
      <c r="R218" s="9"/>
      <c r="T218" s="9"/>
      <c r="V218" s="50"/>
    </row>
    <row r="219" spans="1:22" x14ac:dyDescent="0.3">
      <c r="A219" s="2">
        <v>540003142</v>
      </c>
      <c r="B219" s="3" t="s">
        <v>153</v>
      </c>
      <c r="C219" s="2">
        <v>540023405</v>
      </c>
      <c r="D219" s="3" t="s">
        <v>1148</v>
      </c>
      <c r="E219" s="2" t="s">
        <v>1094</v>
      </c>
      <c r="F219" s="2"/>
      <c r="G219" s="3" t="s">
        <v>1095</v>
      </c>
      <c r="H219" s="3" t="s">
        <v>665</v>
      </c>
      <c r="J219" s="9"/>
      <c r="L219" s="9"/>
      <c r="N219" s="9"/>
      <c r="R219" s="9"/>
      <c r="T219" s="9"/>
      <c r="V219" s="50"/>
    </row>
    <row r="220" spans="1:22" x14ac:dyDescent="0.3">
      <c r="A220" s="2">
        <v>540003167</v>
      </c>
      <c r="B220" s="3" t="s">
        <v>154</v>
      </c>
      <c r="C220" s="2">
        <v>540023405</v>
      </c>
      <c r="D220" s="3" t="s">
        <v>1148</v>
      </c>
      <c r="E220" s="2" t="s">
        <v>1094</v>
      </c>
      <c r="F220" s="2"/>
      <c r="G220" s="3" t="s">
        <v>1095</v>
      </c>
      <c r="H220" s="3" t="s">
        <v>666</v>
      </c>
      <c r="J220" s="9"/>
      <c r="L220" s="9"/>
      <c r="N220" s="9"/>
      <c r="R220" s="9"/>
      <c r="T220" s="9"/>
      <c r="V220" s="50"/>
    </row>
    <row r="221" spans="1:22" x14ac:dyDescent="0.3">
      <c r="A221" s="2">
        <v>540003175</v>
      </c>
      <c r="B221" s="3" t="s">
        <v>155</v>
      </c>
      <c r="C221" s="2">
        <v>540006707</v>
      </c>
      <c r="D221" s="3" t="s">
        <v>1106</v>
      </c>
      <c r="E221" s="2" t="s">
        <v>1094</v>
      </c>
      <c r="F221" s="2"/>
      <c r="G221" s="3" t="s">
        <v>1102</v>
      </c>
      <c r="H221" s="3" t="s">
        <v>663</v>
      </c>
      <c r="J221" s="9"/>
      <c r="L221" s="9"/>
      <c r="N221" s="9"/>
      <c r="R221" s="9"/>
      <c r="T221" s="9"/>
      <c r="V221" s="50"/>
    </row>
    <row r="222" spans="1:22" x14ac:dyDescent="0.3">
      <c r="A222" s="2">
        <v>540003209</v>
      </c>
      <c r="B222" s="3" t="s">
        <v>156</v>
      </c>
      <c r="C222" s="2">
        <v>590035762</v>
      </c>
      <c r="D222" s="3" t="s">
        <v>1101</v>
      </c>
      <c r="E222" s="2" t="s">
        <v>1094</v>
      </c>
      <c r="F222" s="2"/>
      <c r="G222" s="3" t="s">
        <v>1095</v>
      </c>
      <c r="H222" s="3" t="s">
        <v>667</v>
      </c>
      <c r="J222" s="9"/>
      <c r="L222" s="9"/>
      <c r="N222" s="9"/>
      <c r="R222" s="9"/>
      <c r="T222" s="9"/>
      <c r="V222" s="50"/>
    </row>
    <row r="223" spans="1:22" x14ac:dyDescent="0.3">
      <c r="A223" s="2">
        <v>540003308</v>
      </c>
      <c r="B223" s="3" t="s">
        <v>1330</v>
      </c>
      <c r="C223" s="2">
        <v>540000767</v>
      </c>
      <c r="D223" s="3" t="s">
        <v>1128</v>
      </c>
      <c r="E223" s="2" t="s">
        <v>1108</v>
      </c>
      <c r="F223" s="2">
        <v>540004462</v>
      </c>
      <c r="G223" s="3" t="s">
        <v>1095</v>
      </c>
      <c r="H223" s="3" t="s">
        <v>670</v>
      </c>
      <c r="J223" s="9"/>
      <c r="L223" s="9"/>
      <c r="N223" s="9"/>
      <c r="R223" s="9"/>
      <c r="T223" s="9"/>
      <c r="V223" s="50"/>
    </row>
    <row r="224" spans="1:22" x14ac:dyDescent="0.3">
      <c r="A224" s="2">
        <v>540003498</v>
      </c>
      <c r="B224" s="3" t="s">
        <v>157</v>
      </c>
      <c r="C224" s="2">
        <v>540010998</v>
      </c>
      <c r="D224" s="3" t="s">
        <v>1101</v>
      </c>
      <c r="E224" s="2" t="s">
        <v>1094</v>
      </c>
      <c r="F224" s="2"/>
      <c r="G224" s="3" t="s">
        <v>1095</v>
      </c>
      <c r="H224" s="3" t="s">
        <v>663</v>
      </c>
      <c r="J224" s="9"/>
      <c r="L224" s="9"/>
      <c r="N224" s="9"/>
      <c r="R224" s="9"/>
      <c r="T224" s="9"/>
      <c r="V224" s="50"/>
    </row>
    <row r="225" spans="1:22" x14ac:dyDescent="0.3">
      <c r="A225" s="2">
        <v>540003779</v>
      </c>
      <c r="B225" s="3" t="s">
        <v>158</v>
      </c>
      <c r="C225" s="2">
        <v>750056335</v>
      </c>
      <c r="D225" s="3" t="s">
        <v>1112</v>
      </c>
      <c r="E225" s="2" t="s">
        <v>1094</v>
      </c>
      <c r="F225" s="2"/>
      <c r="G225" s="3" t="s">
        <v>1095</v>
      </c>
      <c r="H225" s="3" t="s">
        <v>1170</v>
      </c>
      <c r="J225" s="9"/>
      <c r="L225" s="9"/>
      <c r="N225" s="9"/>
      <c r="R225" s="9"/>
      <c r="T225" s="9"/>
      <c r="V225" s="50"/>
    </row>
    <row r="226" spans="1:22" x14ac:dyDescent="0.3">
      <c r="A226" s="2">
        <v>540003878</v>
      </c>
      <c r="B226" s="3" t="s">
        <v>1517</v>
      </c>
      <c r="C226" s="2">
        <v>540022787</v>
      </c>
      <c r="D226" s="3" t="s">
        <v>1100</v>
      </c>
      <c r="E226" s="2" t="s">
        <v>1094</v>
      </c>
      <c r="F226" s="2"/>
      <c r="G226" s="3" t="s">
        <v>1102</v>
      </c>
      <c r="H226" s="3" t="s">
        <v>668</v>
      </c>
      <c r="J226" s="9"/>
      <c r="L226" s="9"/>
      <c r="N226" s="9"/>
      <c r="R226" s="9"/>
      <c r="T226" s="9"/>
      <c r="V226" s="50"/>
    </row>
    <row r="227" spans="1:22" x14ac:dyDescent="0.3">
      <c r="A227" s="2">
        <v>540004363</v>
      </c>
      <c r="B227" s="3" t="s">
        <v>159</v>
      </c>
      <c r="C227" s="2">
        <v>540003399</v>
      </c>
      <c r="D227" s="3" t="s">
        <v>1107</v>
      </c>
      <c r="E227" s="2" t="s">
        <v>1094</v>
      </c>
      <c r="F227" s="2"/>
      <c r="G227" s="3" t="s">
        <v>1095</v>
      </c>
      <c r="H227" s="3" t="s">
        <v>669</v>
      </c>
      <c r="J227" s="9"/>
      <c r="L227" s="9"/>
      <c r="N227" s="9"/>
      <c r="R227" s="9"/>
      <c r="T227" s="9"/>
      <c r="V227" s="50"/>
    </row>
    <row r="228" spans="1:22" x14ac:dyDescent="0.3">
      <c r="A228" s="2">
        <v>540004462</v>
      </c>
      <c r="B228" s="3" t="s">
        <v>160</v>
      </c>
      <c r="C228" s="2">
        <v>540000767</v>
      </c>
      <c r="D228" s="3" t="s">
        <v>1128</v>
      </c>
      <c r="E228" s="2" t="s">
        <v>1094</v>
      </c>
      <c r="F228" s="2"/>
      <c r="G228" s="3" t="s">
        <v>1095</v>
      </c>
      <c r="H228" s="3" t="s">
        <v>670</v>
      </c>
      <c r="J228" s="9"/>
      <c r="L228" s="9"/>
      <c r="N228" s="9"/>
      <c r="R228" s="9"/>
      <c r="T228" s="9"/>
      <c r="V228" s="50"/>
    </row>
    <row r="229" spans="1:22" x14ac:dyDescent="0.3">
      <c r="A229" s="2">
        <v>540004512</v>
      </c>
      <c r="B229" s="3" t="s">
        <v>161</v>
      </c>
      <c r="C229" s="2">
        <v>540010188</v>
      </c>
      <c r="D229" s="3" t="s">
        <v>1110</v>
      </c>
      <c r="E229" s="2" t="s">
        <v>1094</v>
      </c>
      <c r="F229" s="2"/>
      <c r="G229" s="3" t="s">
        <v>1095</v>
      </c>
      <c r="H229" s="3" t="s">
        <v>671</v>
      </c>
      <c r="J229" s="9"/>
      <c r="L229" s="9"/>
      <c r="N229" s="9"/>
      <c r="R229" s="9"/>
      <c r="T229" s="9"/>
      <c r="V229" s="50"/>
    </row>
    <row r="230" spans="1:22" x14ac:dyDescent="0.3">
      <c r="A230" s="2">
        <v>540004520</v>
      </c>
      <c r="B230" s="3" t="s">
        <v>162</v>
      </c>
      <c r="C230" s="2">
        <v>540006871</v>
      </c>
      <c r="D230" s="3" t="s">
        <v>1097</v>
      </c>
      <c r="E230" s="2" t="s">
        <v>1094</v>
      </c>
      <c r="F230" s="2"/>
      <c r="G230" s="3" t="s">
        <v>1095</v>
      </c>
      <c r="H230" s="3" t="s">
        <v>663</v>
      </c>
      <c r="J230" s="9"/>
      <c r="L230" s="9"/>
      <c r="N230" s="9"/>
      <c r="R230" s="9"/>
      <c r="T230" s="9"/>
      <c r="V230" s="50"/>
    </row>
    <row r="231" spans="1:22" x14ac:dyDescent="0.3">
      <c r="A231" s="2">
        <v>540004579</v>
      </c>
      <c r="B231" s="3" t="s">
        <v>163</v>
      </c>
      <c r="C231" s="2">
        <v>570010173</v>
      </c>
      <c r="D231" s="3" t="s">
        <v>1161</v>
      </c>
      <c r="E231" s="2" t="s">
        <v>1094</v>
      </c>
      <c r="F231" s="2"/>
      <c r="G231" s="3" t="s">
        <v>1095</v>
      </c>
      <c r="H231" s="3" t="s">
        <v>672</v>
      </c>
      <c r="J231" s="9"/>
      <c r="L231" s="9"/>
      <c r="N231" s="9"/>
      <c r="R231" s="9"/>
      <c r="T231" s="9"/>
      <c r="V231" s="50"/>
    </row>
    <row r="232" spans="1:22" x14ac:dyDescent="0.3">
      <c r="A232" s="2">
        <v>540004611</v>
      </c>
      <c r="B232" s="3" t="s">
        <v>164</v>
      </c>
      <c r="C232" s="2">
        <v>670014604</v>
      </c>
      <c r="D232" s="3" t="s">
        <v>1148</v>
      </c>
      <c r="E232" s="2" t="s">
        <v>1094</v>
      </c>
      <c r="F232" s="2"/>
      <c r="G232" s="3" t="s">
        <v>1095</v>
      </c>
      <c r="H232" s="3" t="s">
        <v>1174</v>
      </c>
      <c r="J232" s="9"/>
      <c r="L232" s="9"/>
      <c r="N232" s="9"/>
      <c r="R232" s="9"/>
      <c r="T232" s="9"/>
      <c r="V232" s="50"/>
    </row>
    <row r="233" spans="1:22" x14ac:dyDescent="0.3">
      <c r="A233" s="2">
        <v>540005329</v>
      </c>
      <c r="B233" s="3" t="s">
        <v>165</v>
      </c>
      <c r="C233" s="2">
        <v>540001385</v>
      </c>
      <c r="D233" s="3" t="s">
        <v>1106</v>
      </c>
      <c r="E233" s="2" t="s">
        <v>1094</v>
      </c>
      <c r="F233" s="2"/>
      <c r="G233" s="3" t="s">
        <v>1102</v>
      </c>
      <c r="H233" s="3" t="s">
        <v>1173</v>
      </c>
      <c r="J233" s="9"/>
      <c r="L233" s="9"/>
      <c r="N233" s="9"/>
      <c r="R233" s="9"/>
      <c r="T233" s="9"/>
      <c r="V233" s="50"/>
    </row>
    <row r="234" spans="1:22" x14ac:dyDescent="0.3">
      <c r="A234" s="2">
        <v>540005345</v>
      </c>
      <c r="B234" s="3" t="s">
        <v>166</v>
      </c>
      <c r="C234" s="2">
        <v>540023405</v>
      </c>
      <c r="D234" s="3" t="s">
        <v>1148</v>
      </c>
      <c r="E234" s="2" t="s">
        <v>1094</v>
      </c>
      <c r="F234" s="2"/>
      <c r="G234" s="3" t="s">
        <v>1102</v>
      </c>
      <c r="H234" s="3" t="s">
        <v>663</v>
      </c>
      <c r="J234" s="9"/>
      <c r="L234" s="9"/>
      <c r="N234" s="9"/>
      <c r="R234" s="9"/>
      <c r="T234" s="9"/>
      <c r="V234" s="50"/>
    </row>
    <row r="235" spans="1:22" x14ac:dyDescent="0.3">
      <c r="A235" s="2">
        <v>540005352</v>
      </c>
      <c r="B235" s="3" t="s">
        <v>167</v>
      </c>
      <c r="C235" s="2">
        <v>540000106</v>
      </c>
      <c r="D235" s="3" t="s">
        <v>1128</v>
      </c>
      <c r="E235" s="2" t="s">
        <v>1094</v>
      </c>
      <c r="F235" s="2"/>
      <c r="G235" s="3" t="s">
        <v>1095</v>
      </c>
      <c r="H235" s="3" t="s">
        <v>1172</v>
      </c>
      <c r="J235" s="9"/>
      <c r="L235" s="9"/>
      <c r="N235" s="9"/>
      <c r="R235" s="9"/>
      <c r="T235" s="9"/>
      <c r="V235" s="50"/>
    </row>
    <row r="236" spans="1:22" x14ac:dyDescent="0.3">
      <c r="A236" s="2">
        <v>540005360</v>
      </c>
      <c r="B236" s="3" t="s">
        <v>168</v>
      </c>
      <c r="C236" s="2">
        <v>540019007</v>
      </c>
      <c r="D236" s="3" t="s">
        <v>1107</v>
      </c>
      <c r="E236" s="2" t="s">
        <v>1094</v>
      </c>
      <c r="F236" s="2"/>
      <c r="G236" s="3" t="s">
        <v>1095</v>
      </c>
      <c r="H236" s="3" t="s">
        <v>1177</v>
      </c>
      <c r="J236" s="9"/>
      <c r="L236" s="9"/>
      <c r="N236" s="9"/>
      <c r="R236" s="9"/>
      <c r="T236" s="9"/>
      <c r="V236" s="50"/>
    </row>
    <row r="237" spans="1:22" x14ac:dyDescent="0.3">
      <c r="A237" s="2">
        <v>540006400</v>
      </c>
      <c r="B237" s="3" t="s">
        <v>169</v>
      </c>
      <c r="C237" s="2">
        <v>540001682</v>
      </c>
      <c r="D237" s="3" t="s">
        <v>1093</v>
      </c>
      <c r="E237" s="2" t="s">
        <v>1094</v>
      </c>
      <c r="F237" s="2"/>
      <c r="G237" s="3" t="s">
        <v>1095</v>
      </c>
      <c r="H237" s="3" t="s">
        <v>1518</v>
      </c>
      <c r="J237" s="9"/>
      <c r="L237" s="9"/>
      <c r="N237" s="9"/>
      <c r="R237" s="9"/>
      <c r="T237" s="9"/>
      <c r="V237" s="50"/>
    </row>
    <row r="238" spans="1:22" x14ac:dyDescent="0.3">
      <c r="A238" s="2">
        <v>540006608</v>
      </c>
      <c r="B238" s="3" t="s">
        <v>170</v>
      </c>
      <c r="C238" s="2">
        <v>540000049</v>
      </c>
      <c r="D238" s="3" t="s">
        <v>1128</v>
      </c>
      <c r="E238" s="2" t="s">
        <v>1094</v>
      </c>
      <c r="F238" s="2"/>
      <c r="G238" s="3" t="s">
        <v>1095</v>
      </c>
      <c r="H238" s="3" t="s">
        <v>673</v>
      </c>
      <c r="J238" s="9"/>
      <c r="L238" s="9"/>
      <c r="N238" s="9"/>
      <c r="R238" s="9"/>
      <c r="T238" s="9"/>
      <c r="V238" s="50"/>
    </row>
    <row r="239" spans="1:22" x14ac:dyDescent="0.3">
      <c r="A239" s="2">
        <v>540006657</v>
      </c>
      <c r="B239" s="3" t="s">
        <v>171</v>
      </c>
      <c r="C239" s="2">
        <v>540000114</v>
      </c>
      <c r="D239" s="3" t="s">
        <v>1128</v>
      </c>
      <c r="E239" s="2" t="s">
        <v>1094</v>
      </c>
      <c r="F239" s="2"/>
      <c r="G239" s="3" t="s">
        <v>1095</v>
      </c>
      <c r="H239" s="3" t="s">
        <v>1519</v>
      </c>
      <c r="J239" s="9"/>
      <c r="L239" s="9"/>
      <c r="N239" s="9"/>
      <c r="R239" s="9"/>
      <c r="T239" s="9"/>
      <c r="V239" s="50"/>
    </row>
    <row r="240" spans="1:22" x14ac:dyDescent="0.3">
      <c r="A240" s="2">
        <v>540006673</v>
      </c>
      <c r="B240" s="3" t="s">
        <v>1324</v>
      </c>
      <c r="C240" s="2">
        <v>540019007</v>
      </c>
      <c r="D240" s="3" t="s">
        <v>1107</v>
      </c>
      <c r="E240" s="2" t="s">
        <v>1108</v>
      </c>
      <c r="F240" s="2">
        <v>540005360</v>
      </c>
      <c r="G240" s="3" t="s">
        <v>1095</v>
      </c>
      <c r="H240" s="3" t="s">
        <v>1180</v>
      </c>
      <c r="J240" s="9"/>
      <c r="L240" s="9"/>
      <c r="N240" s="9"/>
      <c r="R240" s="9"/>
      <c r="T240" s="9"/>
      <c r="V240" s="50"/>
    </row>
    <row r="241" spans="1:22" x14ac:dyDescent="0.3">
      <c r="A241" s="2">
        <v>540006772</v>
      </c>
      <c r="B241" s="3" t="s">
        <v>172</v>
      </c>
      <c r="C241" s="2">
        <v>540000080</v>
      </c>
      <c r="D241" s="3" t="s">
        <v>1128</v>
      </c>
      <c r="E241" s="2" t="s">
        <v>1094</v>
      </c>
      <c r="F241" s="2"/>
      <c r="G241" s="3" t="s">
        <v>1095</v>
      </c>
      <c r="H241" s="3" t="s">
        <v>674</v>
      </c>
      <c r="J241" s="9"/>
      <c r="L241" s="9"/>
      <c r="N241" s="9"/>
      <c r="R241" s="9"/>
      <c r="T241" s="9"/>
      <c r="V241" s="50"/>
    </row>
    <row r="242" spans="1:22" x14ac:dyDescent="0.3">
      <c r="A242" s="2">
        <v>540007275</v>
      </c>
      <c r="B242" s="3" t="s">
        <v>1325</v>
      </c>
      <c r="C242" s="2">
        <v>540025681</v>
      </c>
      <c r="D242" s="3" t="s">
        <v>1181</v>
      </c>
      <c r="E242" s="2" t="s">
        <v>1094</v>
      </c>
      <c r="F242" s="2"/>
      <c r="G242" s="3" t="s">
        <v>1102</v>
      </c>
      <c r="H242" s="3" t="s">
        <v>1182</v>
      </c>
      <c r="J242" s="9"/>
      <c r="L242" s="9"/>
      <c r="N242" s="9"/>
      <c r="R242" s="9"/>
      <c r="T242" s="9"/>
      <c r="V242" s="50"/>
    </row>
    <row r="243" spans="1:22" x14ac:dyDescent="0.3">
      <c r="A243" s="2">
        <v>540007283</v>
      </c>
      <c r="B243" s="3" t="s">
        <v>173</v>
      </c>
      <c r="C243" s="2">
        <v>540001153</v>
      </c>
      <c r="D243" s="3" t="s">
        <v>1100</v>
      </c>
      <c r="E243" s="2" t="s">
        <v>1094</v>
      </c>
      <c r="F243" s="2"/>
      <c r="G243" s="3" t="s">
        <v>1102</v>
      </c>
      <c r="H243" s="3" t="s">
        <v>659</v>
      </c>
      <c r="J243" s="9"/>
      <c r="L243" s="9"/>
      <c r="N243" s="9"/>
      <c r="R243" s="9"/>
      <c r="T243" s="9"/>
      <c r="V243" s="50"/>
    </row>
    <row r="244" spans="1:22" x14ac:dyDescent="0.3">
      <c r="A244" s="2">
        <v>540008208</v>
      </c>
      <c r="B244" s="3" t="s">
        <v>174</v>
      </c>
      <c r="C244" s="2">
        <v>540020690</v>
      </c>
      <c r="D244" s="3" t="s">
        <v>1098</v>
      </c>
      <c r="E244" s="2" t="s">
        <v>1094</v>
      </c>
      <c r="F244" s="2"/>
      <c r="G244" s="3" t="s">
        <v>1095</v>
      </c>
      <c r="H244" s="3" t="s">
        <v>663</v>
      </c>
      <c r="J244" s="9"/>
      <c r="L244" s="9"/>
      <c r="N244" s="9"/>
      <c r="R244" s="9"/>
      <c r="T244" s="9"/>
      <c r="V244" s="50"/>
    </row>
    <row r="245" spans="1:22" x14ac:dyDescent="0.3">
      <c r="A245" s="2">
        <v>540008216</v>
      </c>
      <c r="B245" s="3" t="s">
        <v>175</v>
      </c>
      <c r="C245" s="2">
        <v>250015658</v>
      </c>
      <c r="D245" s="3" t="s">
        <v>1112</v>
      </c>
      <c r="E245" s="2" t="s">
        <v>1094</v>
      </c>
      <c r="F245" s="2"/>
      <c r="G245" s="3" t="s">
        <v>1095</v>
      </c>
      <c r="H245" s="3" t="s">
        <v>675</v>
      </c>
      <c r="J245" s="9"/>
      <c r="L245" s="9"/>
      <c r="N245" s="9"/>
      <c r="R245" s="9"/>
      <c r="T245" s="9"/>
      <c r="V245" s="50"/>
    </row>
    <row r="246" spans="1:22" x14ac:dyDescent="0.3">
      <c r="A246" s="2">
        <v>540008232</v>
      </c>
      <c r="B246" s="3" t="s">
        <v>176</v>
      </c>
      <c r="C246" s="2">
        <v>540001799</v>
      </c>
      <c r="D246" s="3" t="s">
        <v>1112</v>
      </c>
      <c r="E246" s="2" t="s">
        <v>1094</v>
      </c>
      <c r="F246" s="2"/>
      <c r="G246" s="3" t="s">
        <v>1095</v>
      </c>
      <c r="H246" s="3" t="s">
        <v>676</v>
      </c>
      <c r="J246" s="9"/>
      <c r="L246" s="9"/>
      <c r="N246" s="9"/>
      <c r="R246" s="9"/>
      <c r="T246" s="9"/>
      <c r="V246" s="50"/>
    </row>
    <row r="247" spans="1:22" x14ac:dyDescent="0.3">
      <c r="A247" s="2">
        <v>540008356</v>
      </c>
      <c r="B247" s="3" t="s">
        <v>177</v>
      </c>
      <c r="C247" s="2">
        <v>540008554</v>
      </c>
      <c r="D247" s="3" t="s">
        <v>1101</v>
      </c>
      <c r="E247" s="2" t="s">
        <v>1094</v>
      </c>
      <c r="F247" s="2"/>
      <c r="G247" s="3" t="s">
        <v>1102</v>
      </c>
      <c r="H247" s="3" t="s">
        <v>677</v>
      </c>
      <c r="J247" s="9"/>
      <c r="L247" s="9"/>
      <c r="N247" s="9"/>
      <c r="R247" s="9"/>
      <c r="T247" s="9"/>
      <c r="V247" s="50"/>
    </row>
    <row r="248" spans="1:22" x14ac:dyDescent="0.3">
      <c r="A248" s="2">
        <v>540008372</v>
      </c>
      <c r="B248" s="3" t="s">
        <v>1326</v>
      </c>
      <c r="C248" s="2">
        <v>540023405</v>
      </c>
      <c r="D248" s="3" t="s">
        <v>1148</v>
      </c>
      <c r="E248" s="2" t="s">
        <v>1094</v>
      </c>
      <c r="F248" s="2"/>
      <c r="G248" s="3" t="s">
        <v>1095</v>
      </c>
      <c r="H248" s="3" t="s">
        <v>666</v>
      </c>
      <c r="J248" s="9"/>
      <c r="L248" s="9"/>
      <c r="N248" s="9"/>
      <c r="R248" s="9"/>
      <c r="T248" s="9"/>
      <c r="V248" s="50"/>
    </row>
    <row r="249" spans="1:22" x14ac:dyDescent="0.3">
      <c r="A249" s="2">
        <v>540008539</v>
      </c>
      <c r="B249" s="3" t="s">
        <v>178</v>
      </c>
      <c r="C249" s="2">
        <v>590035762</v>
      </c>
      <c r="D249" s="3" t="s">
        <v>1101</v>
      </c>
      <c r="E249" s="2" t="s">
        <v>1094</v>
      </c>
      <c r="F249" s="2"/>
      <c r="G249" s="3" t="s">
        <v>1095</v>
      </c>
      <c r="H249" s="3" t="s">
        <v>1520</v>
      </c>
      <c r="J249" s="9"/>
      <c r="L249" s="9"/>
      <c r="N249" s="9"/>
      <c r="R249" s="9"/>
      <c r="T249" s="9"/>
      <c r="V249" s="50"/>
    </row>
    <row r="250" spans="1:22" x14ac:dyDescent="0.3">
      <c r="A250" s="2">
        <v>540008703</v>
      </c>
      <c r="B250" s="3" t="s">
        <v>179</v>
      </c>
      <c r="C250" s="2">
        <v>670014604</v>
      </c>
      <c r="D250" s="3" t="s">
        <v>1148</v>
      </c>
      <c r="E250" s="2" t="s">
        <v>1094</v>
      </c>
      <c r="F250" s="2"/>
      <c r="G250" s="3" t="s">
        <v>1095</v>
      </c>
      <c r="H250" s="3" t="s">
        <v>1183</v>
      </c>
      <c r="J250" s="9"/>
      <c r="L250" s="9"/>
      <c r="N250" s="9"/>
      <c r="R250" s="9"/>
      <c r="T250" s="9"/>
      <c r="V250" s="50"/>
    </row>
    <row r="251" spans="1:22" x14ac:dyDescent="0.3">
      <c r="A251" s="2">
        <v>540009024</v>
      </c>
      <c r="B251" s="3" t="s">
        <v>180</v>
      </c>
      <c r="C251" s="2">
        <v>540023405</v>
      </c>
      <c r="D251" s="3" t="s">
        <v>1148</v>
      </c>
      <c r="E251" s="2" t="s">
        <v>1094</v>
      </c>
      <c r="F251" s="2"/>
      <c r="G251" s="3" t="s">
        <v>1095</v>
      </c>
      <c r="H251" s="3" t="s">
        <v>1173</v>
      </c>
      <c r="J251" s="9"/>
      <c r="L251" s="9"/>
      <c r="N251" s="9"/>
      <c r="R251" s="9"/>
      <c r="T251" s="9"/>
      <c r="V251" s="50"/>
    </row>
    <row r="252" spans="1:22" x14ac:dyDescent="0.3">
      <c r="A252" s="2">
        <v>540009479</v>
      </c>
      <c r="B252" s="3" t="s">
        <v>1521</v>
      </c>
      <c r="C252" s="2">
        <v>540022787</v>
      </c>
      <c r="D252" s="3" t="s">
        <v>1100</v>
      </c>
      <c r="E252" s="2" t="s">
        <v>1094</v>
      </c>
      <c r="F252" s="2"/>
      <c r="G252" s="3" t="s">
        <v>1095</v>
      </c>
      <c r="H252" s="3" t="s">
        <v>668</v>
      </c>
      <c r="J252" s="9"/>
      <c r="L252" s="9"/>
      <c r="N252" s="9"/>
      <c r="R252" s="9"/>
      <c r="T252" s="9"/>
      <c r="V252" s="50"/>
    </row>
    <row r="253" spans="1:22" x14ac:dyDescent="0.3">
      <c r="A253" s="2">
        <v>540009917</v>
      </c>
      <c r="B253" s="3" t="s">
        <v>181</v>
      </c>
      <c r="C253" s="2">
        <v>570027995</v>
      </c>
      <c r="D253" s="3" t="s">
        <v>1161</v>
      </c>
      <c r="E253" s="2" t="s">
        <v>1094</v>
      </c>
      <c r="F253" s="2"/>
      <c r="G253" s="3" t="s">
        <v>1095</v>
      </c>
      <c r="H253" s="3" t="s">
        <v>678</v>
      </c>
      <c r="J253" s="9"/>
      <c r="L253" s="9"/>
      <c r="N253" s="9"/>
      <c r="R253" s="9"/>
      <c r="T253" s="9"/>
      <c r="V253" s="50"/>
    </row>
    <row r="254" spans="1:22" x14ac:dyDescent="0.3">
      <c r="A254" s="2">
        <v>540009925</v>
      </c>
      <c r="B254" s="3" t="s">
        <v>1522</v>
      </c>
      <c r="C254" s="2">
        <v>540000122</v>
      </c>
      <c r="D254" s="3" t="s">
        <v>1101</v>
      </c>
      <c r="E254" s="2" t="s">
        <v>1094</v>
      </c>
      <c r="F254" s="2"/>
      <c r="G254" s="3" t="s">
        <v>1095</v>
      </c>
      <c r="H254" s="3" t="s">
        <v>1178</v>
      </c>
      <c r="J254" s="9"/>
      <c r="L254" s="9"/>
      <c r="N254" s="9"/>
      <c r="R254" s="9"/>
      <c r="T254" s="9"/>
      <c r="V254" s="50"/>
    </row>
    <row r="255" spans="1:22" x14ac:dyDescent="0.3">
      <c r="A255" s="2">
        <v>540009966</v>
      </c>
      <c r="B255" s="3" t="s">
        <v>182</v>
      </c>
      <c r="C255" s="2">
        <v>540014081</v>
      </c>
      <c r="D255" s="3" t="s">
        <v>1106</v>
      </c>
      <c r="E255" s="2" t="s">
        <v>1094</v>
      </c>
      <c r="F255" s="2"/>
      <c r="G255" s="3" t="s">
        <v>1095</v>
      </c>
      <c r="H255" s="3" t="s">
        <v>679</v>
      </c>
      <c r="J255" s="9"/>
      <c r="L255" s="9"/>
      <c r="N255" s="9"/>
      <c r="R255" s="9"/>
      <c r="T255" s="9"/>
      <c r="V255" s="50"/>
    </row>
    <row r="256" spans="1:22" x14ac:dyDescent="0.3">
      <c r="A256" s="2">
        <v>540010592</v>
      </c>
      <c r="B256" s="3" t="s">
        <v>183</v>
      </c>
      <c r="C256" s="2">
        <v>540001898</v>
      </c>
      <c r="D256" s="3" t="s">
        <v>1101</v>
      </c>
      <c r="E256" s="2" t="s">
        <v>1094</v>
      </c>
      <c r="F256" s="2"/>
      <c r="G256" s="3" t="s">
        <v>1102</v>
      </c>
      <c r="H256" s="3" t="s">
        <v>679</v>
      </c>
      <c r="J256" s="9"/>
      <c r="L256" s="9"/>
      <c r="N256" s="9"/>
      <c r="R256" s="9"/>
      <c r="T256" s="9"/>
      <c r="V256" s="50"/>
    </row>
    <row r="257" spans="1:22" x14ac:dyDescent="0.3">
      <c r="A257" s="2">
        <v>540010774</v>
      </c>
      <c r="B257" s="3" t="s">
        <v>184</v>
      </c>
      <c r="C257" s="2">
        <v>540000122</v>
      </c>
      <c r="D257" s="3" t="s">
        <v>1101</v>
      </c>
      <c r="E257" s="2" t="s">
        <v>1094</v>
      </c>
      <c r="F257" s="2"/>
      <c r="G257" s="3" t="s">
        <v>1095</v>
      </c>
      <c r="H257" s="3" t="s">
        <v>663</v>
      </c>
      <c r="J257" s="9"/>
      <c r="L257" s="9"/>
      <c r="N257" s="9"/>
      <c r="R257" s="9"/>
      <c r="T257" s="9"/>
      <c r="V257" s="50"/>
    </row>
    <row r="258" spans="1:22" x14ac:dyDescent="0.3">
      <c r="A258" s="2">
        <v>540010956</v>
      </c>
      <c r="B258" s="3" t="s">
        <v>185</v>
      </c>
      <c r="C258" s="2">
        <v>540006707</v>
      </c>
      <c r="D258" s="3" t="s">
        <v>1106</v>
      </c>
      <c r="E258" s="2" t="s">
        <v>1094</v>
      </c>
      <c r="F258" s="2"/>
      <c r="G258" s="3" t="s">
        <v>1114</v>
      </c>
      <c r="H258" s="3" t="s">
        <v>1170</v>
      </c>
      <c r="J258" s="9"/>
      <c r="L258" s="9"/>
      <c r="N258" s="9"/>
      <c r="R258" s="9"/>
      <c r="T258" s="9"/>
      <c r="V258" s="50"/>
    </row>
    <row r="259" spans="1:22" x14ac:dyDescent="0.3">
      <c r="A259" s="2">
        <v>540012564</v>
      </c>
      <c r="B259" s="3" t="s">
        <v>186</v>
      </c>
      <c r="C259" s="2">
        <v>540001997</v>
      </c>
      <c r="D259" s="3" t="s">
        <v>1101</v>
      </c>
      <c r="E259" s="2" t="s">
        <v>1094</v>
      </c>
      <c r="F259" s="2"/>
      <c r="G259" s="3" t="s">
        <v>1102</v>
      </c>
      <c r="H259" s="3" t="s">
        <v>667</v>
      </c>
      <c r="J259" s="9"/>
      <c r="L259" s="9"/>
      <c r="N259" s="9"/>
      <c r="R259" s="9"/>
      <c r="T259" s="9"/>
      <c r="V259" s="50"/>
    </row>
    <row r="260" spans="1:22" x14ac:dyDescent="0.3">
      <c r="A260" s="2">
        <v>540012580</v>
      </c>
      <c r="B260" s="3" t="s">
        <v>187</v>
      </c>
      <c r="C260" s="2">
        <v>570010181</v>
      </c>
      <c r="D260" s="3" t="s">
        <v>1161</v>
      </c>
      <c r="E260" s="2" t="s">
        <v>1094</v>
      </c>
      <c r="F260" s="2"/>
      <c r="G260" s="3" t="s">
        <v>1102</v>
      </c>
      <c r="H260" s="3" t="s">
        <v>1523</v>
      </c>
      <c r="J260" s="9"/>
      <c r="L260" s="9"/>
      <c r="N260" s="9"/>
      <c r="R260" s="9"/>
      <c r="T260" s="9"/>
      <c r="V260" s="50"/>
    </row>
    <row r="261" spans="1:22" x14ac:dyDescent="0.3">
      <c r="A261" s="2">
        <v>540012762</v>
      </c>
      <c r="B261" s="3" t="s">
        <v>1453</v>
      </c>
      <c r="C261" s="2">
        <v>750050759</v>
      </c>
      <c r="D261" s="3" t="s">
        <v>1184</v>
      </c>
      <c r="E261" s="2" t="s">
        <v>1094</v>
      </c>
      <c r="F261" s="2"/>
      <c r="G261" s="3" t="s">
        <v>1102</v>
      </c>
      <c r="H261" s="3" t="s">
        <v>678</v>
      </c>
      <c r="J261" s="9"/>
      <c r="L261" s="9"/>
      <c r="N261" s="9"/>
      <c r="R261" s="9"/>
      <c r="T261" s="9"/>
      <c r="V261" s="50"/>
    </row>
    <row r="262" spans="1:22" x14ac:dyDescent="0.3">
      <c r="A262" s="2">
        <v>540012788</v>
      </c>
      <c r="B262" s="3" t="s">
        <v>188</v>
      </c>
      <c r="C262" s="2">
        <v>540001898</v>
      </c>
      <c r="D262" s="3" t="s">
        <v>1101</v>
      </c>
      <c r="E262" s="2" t="s">
        <v>1094</v>
      </c>
      <c r="F262" s="2"/>
      <c r="G262" s="3" t="s">
        <v>1102</v>
      </c>
      <c r="H262" s="3" t="s">
        <v>1164</v>
      </c>
      <c r="J262" s="9"/>
      <c r="L262" s="9"/>
      <c r="N262" s="9"/>
      <c r="R262" s="9"/>
      <c r="T262" s="9"/>
      <c r="V262" s="50"/>
    </row>
    <row r="263" spans="1:22" x14ac:dyDescent="0.3">
      <c r="A263" s="2">
        <v>540012838</v>
      </c>
      <c r="B263" s="3" t="s">
        <v>189</v>
      </c>
      <c r="C263" s="2">
        <v>750068876</v>
      </c>
      <c r="D263" s="3" t="s">
        <v>1112</v>
      </c>
      <c r="E263" s="2" t="s">
        <v>1094</v>
      </c>
      <c r="F263" s="2"/>
      <c r="G263" s="3" t="s">
        <v>1095</v>
      </c>
      <c r="H263" s="3" t="s">
        <v>1185</v>
      </c>
      <c r="J263" s="9"/>
      <c r="L263" s="9"/>
      <c r="N263" s="9"/>
      <c r="R263" s="9"/>
      <c r="T263" s="9"/>
      <c r="V263" s="50"/>
    </row>
    <row r="264" spans="1:22" x14ac:dyDescent="0.3">
      <c r="A264" s="2">
        <v>540012853</v>
      </c>
      <c r="B264" s="3" t="s">
        <v>190</v>
      </c>
      <c r="C264" s="2">
        <v>540007010</v>
      </c>
      <c r="D264" s="3" t="s">
        <v>1132</v>
      </c>
      <c r="E264" s="2" t="s">
        <v>1094</v>
      </c>
      <c r="F264" s="2"/>
      <c r="G264" s="3" t="s">
        <v>1102</v>
      </c>
      <c r="H264" s="3" t="s">
        <v>657</v>
      </c>
      <c r="J264" s="9"/>
      <c r="L264" s="9"/>
      <c r="N264" s="9"/>
      <c r="R264" s="9"/>
      <c r="T264" s="9"/>
      <c r="V264" s="50"/>
    </row>
    <row r="265" spans="1:22" x14ac:dyDescent="0.3">
      <c r="A265" s="2">
        <v>540012994</v>
      </c>
      <c r="B265" s="3" t="s">
        <v>191</v>
      </c>
      <c r="C265" s="2">
        <v>540025681</v>
      </c>
      <c r="D265" s="3" t="s">
        <v>1181</v>
      </c>
      <c r="E265" s="2" t="s">
        <v>1094</v>
      </c>
      <c r="F265" s="2"/>
      <c r="G265" s="3" t="s">
        <v>1095</v>
      </c>
      <c r="H265" s="3" t="s">
        <v>1182</v>
      </c>
      <c r="J265" s="9"/>
      <c r="L265" s="9"/>
      <c r="N265" s="9"/>
      <c r="R265" s="9"/>
      <c r="T265" s="9"/>
      <c r="V265" s="50"/>
    </row>
    <row r="266" spans="1:22" x14ac:dyDescent="0.3">
      <c r="A266" s="2">
        <v>540013000</v>
      </c>
      <c r="B266" s="3" t="s">
        <v>192</v>
      </c>
      <c r="C266" s="2">
        <v>540003399</v>
      </c>
      <c r="D266" s="3" t="s">
        <v>1107</v>
      </c>
      <c r="E266" s="2" t="s">
        <v>1094</v>
      </c>
      <c r="F266" s="2"/>
      <c r="G266" s="3" t="s">
        <v>1102</v>
      </c>
      <c r="H266" s="3" t="s">
        <v>669</v>
      </c>
      <c r="J266" s="9"/>
      <c r="L266" s="9"/>
      <c r="N266" s="9"/>
      <c r="R266" s="9"/>
      <c r="T266" s="9"/>
      <c r="V266" s="50"/>
    </row>
    <row r="267" spans="1:22" x14ac:dyDescent="0.3">
      <c r="A267" s="2">
        <v>540013018</v>
      </c>
      <c r="B267" s="3" t="s">
        <v>193</v>
      </c>
      <c r="C267" s="2">
        <v>540001898</v>
      </c>
      <c r="D267" s="3" t="s">
        <v>1101</v>
      </c>
      <c r="E267" s="2" t="s">
        <v>1094</v>
      </c>
      <c r="F267" s="2"/>
      <c r="G267" s="3" t="s">
        <v>1102</v>
      </c>
      <c r="H267" s="3" t="s">
        <v>1186</v>
      </c>
      <c r="J267" s="9"/>
      <c r="L267" s="9"/>
      <c r="N267" s="9"/>
      <c r="R267" s="9"/>
      <c r="T267" s="9"/>
      <c r="V267" s="50"/>
    </row>
    <row r="268" spans="1:22" x14ac:dyDescent="0.3">
      <c r="A268" s="2">
        <v>540013026</v>
      </c>
      <c r="B268" s="3" t="s">
        <v>194</v>
      </c>
      <c r="C268" s="2">
        <v>540000049</v>
      </c>
      <c r="D268" s="3" t="s">
        <v>1128</v>
      </c>
      <c r="E268" s="2" t="s">
        <v>1094</v>
      </c>
      <c r="F268" s="2"/>
      <c r="G268" s="3" t="s">
        <v>1102</v>
      </c>
      <c r="H268" s="3" t="s">
        <v>673</v>
      </c>
      <c r="J268" s="9"/>
      <c r="L268" s="9"/>
      <c r="N268" s="9"/>
      <c r="R268" s="9"/>
      <c r="T268" s="9"/>
      <c r="V268" s="50"/>
    </row>
    <row r="269" spans="1:22" x14ac:dyDescent="0.3">
      <c r="A269" s="2">
        <v>540013166</v>
      </c>
      <c r="B269" s="3" t="s">
        <v>195</v>
      </c>
      <c r="C269" s="2">
        <v>540000114</v>
      </c>
      <c r="D269" s="3" t="s">
        <v>1128</v>
      </c>
      <c r="E269" s="2" t="s">
        <v>1094</v>
      </c>
      <c r="F269" s="2"/>
      <c r="G269" s="3" t="s">
        <v>1102</v>
      </c>
      <c r="H269" s="3" t="s">
        <v>1519</v>
      </c>
      <c r="J269" s="9"/>
      <c r="L269" s="9"/>
      <c r="N269" s="9"/>
      <c r="R269" s="9"/>
      <c r="T269" s="9"/>
      <c r="V269" s="50"/>
    </row>
    <row r="270" spans="1:22" x14ac:dyDescent="0.3">
      <c r="A270" s="2">
        <v>540013315</v>
      </c>
      <c r="B270" s="3" t="s">
        <v>196</v>
      </c>
      <c r="C270" s="2">
        <v>540026408</v>
      </c>
      <c r="D270" s="3" t="s">
        <v>1100</v>
      </c>
      <c r="E270" s="2" t="s">
        <v>1094</v>
      </c>
      <c r="F270" s="2"/>
      <c r="G270" s="3" t="s">
        <v>1095</v>
      </c>
      <c r="H270" s="3" t="s">
        <v>1186</v>
      </c>
      <c r="J270" s="9"/>
      <c r="L270" s="9"/>
      <c r="N270" s="9"/>
      <c r="R270" s="9"/>
      <c r="T270" s="9"/>
      <c r="V270" s="50"/>
    </row>
    <row r="271" spans="1:22" x14ac:dyDescent="0.3">
      <c r="A271" s="2">
        <v>540013323</v>
      </c>
      <c r="B271" s="3" t="s">
        <v>197</v>
      </c>
      <c r="C271" s="2">
        <v>250018421</v>
      </c>
      <c r="D271" s="3" t="s">
        <v>1135</v>
      </c>
      <c r="E271" s="2" t="s">
        <v>1094</v>
      </c>
      <c r="F271" s="2"/>
      <c r="G271" s="3" t="s">
        <v>1095</v>
      </c>
      <c r="H271" s="3" t="s">
        <v>663</v>
      </c>
      <c r="J271" s="9"/>
      <c r="L271" s="9"/>
      <c r="N271" s="9"/>
      <c r="R271" s="9"/>
      <c r="T271" s="9"/>
      <c r="V271" s="50"/>
    </row>
    <row r="272" spans="1:22" x14ac:dyDescent="0.3">
      <c r="A272" s="2">
        <v>540013661</v>
      </c>
      <c r="B272" s="3" t="s">
        <v>198</v>
      </c>
      <c r="C272" s="2">
        <v>540013653</v>
      </c>
      <c r="D272" s="3" t="s">
        <v>1112</v>
      </c>
      <c r="E272" s="2" t="s">
        <v>1094</v>
      </c>
      <c r="F272" s="2"/>
      <c r="G272" s="3" t="s">
        <v>1095</v>
      </c>
      <c r="H272" s="3" t="s">
        <v>680</v>
      </c>
      <c r="J272" s="9"/>
      <c r="L272" s="9"/>
      <c r="N272" s="9"/>
      <c r="R272" s="9"/>
      <c r="T272" s="9"/>
      <c r="V272" s="50"/>
    </row>
    <row r="273" spans="1:22" x14ac:dyDescent="0.3">
      <c r="A273" s="2">
        <v>540013851</v>
      </c>
      <c r="B273" s="3" t="s">
        <v>199</v>
      </c>
      <c r="C273" s="2">
        <v>540002318</v>
      </c>
      <c r="D273" s="3" t="s">
        <v>1101</v>
      </c>
      <c r="E273" s="2" t="s">
        <v>1094</v>
      </c>
      <c r="F273" s="2"/>
      <c r="G273" s="3" t="s">
        <v>1102</v>
      </c>
      <c r="H273" s="3" t="s">
        <v>1176</v>
      </c>
      <c r="J273" s="9"/>
      <c r="L273" s="9"/>
      <c r="N273" s="9"/>
      <c r="R273" s="9"/>
      <c r="T273" s="9"/>
      <c r="V273" s="50"/>
    </row>
    <row r="274" spans="1:22" x14ac:dyDescent="0.3">
      <c r="A274" s="2">
        <v>540014008</v>
      </c>
      <c r="B274" s="3" t="s">
        <v>200</v>
      </c>
      <c r="C274" s="2">
        <v>770001154</v>
      </c>
      <c r="D274" s="3" t="s">
        <v>1101</v>
      </c>
      <c r="E274" s="2" t="s">
        <v>1094</v>
      </c>
      <c r="F274" s="2"/>
      <c r="G274" s="3" t="s">
        <v>1095</v>
      </c>
      <c r="H274" s="3" t="s">
        <v>675</v>
      </c>
      <c r="J274" s="9"/>
      <c r="L274" s="9"/>
      <c r="N274" s="9"/>
      <c r="R274" s="9"/>
      <c r="T274" s="9"/>
      <c r="V274" s="50"/>
    </row>
    <row r="275" spans="1:22" x14ac:dyDescent="0.3">
      <c r="A275" s="2">
        <v>540014198</v>
      </c>
      <c r="B275" s="3" t="s">
        <v>201</v>
      </c>
      <c r="C275" s="2">
        <v>920030152</v>
      </c>
      <c r="D275" s="3" t="s">
        <v>1093</v>
      </c>
      <c r="E275" s="2" t="s">
        <v>1094</v>
      </c>
      <c r="F275" s="2"/>
      <c r="G275" s="3" t="s">
        <v>1095</v>
      </c>
      <c r="H275" s="3" t="s">
        <v>663</v>
      </c>
      <c r="J275" s="9"/>
      <c r="L275" s="9"/>
      <c r="N275" s="9"/>
      <c r="R275" s="9"/>
      <c r="T275" s="9"/>
      <c r="V275" s="50"/>
    </row>
    <row r="276" spans="1:22" x14ac:dyDescent="0.3">
      <c r="A276" s="2">
        <v>540014248</v>
      </c>
      <c r="B276" s="3" t="s">
        <v>202</v>
      </c>
      <c r="C276" s="2">
        <v>940004088</v>
      </c>
      <c r="D276" s="3" t="s">
        <v>1101</v>
      </c>
      <c r="E276" s="2" t="s">
        <v>1094</v>
      </c>
      <c r="F276" s="2"/>
      <c r="G276" s="3" t="s">
        <v>1095</v>
      </c>
      <c r="H276" s="3" t="s">
        <v>681</v>
      </c>
      <c r="J276" s="9"/>
      <c r="L276" s="9"/>
      <c r="N276" s="9"/>
      <c r="R276" s="9"/>
      <c r="T276" s="9"/>
      <c r="V276" s="50"/>
    </row>
    <row r="277" spans="1:22" x14ac:dyDescent="0.3">
      <c r="A277" s="2">
        <v>540018488</v>
      </c>
      <c r="B277" s="3" t="s">
        <v>1320</v>
      </c>
      <c r="C277" s="2">
        <v>570010173</v>
      </c>
      <c r="D277" s="3" t="s">
        <v>1161</v>
      </c>
      <c r="E277" s="2" t="s">
        <v>1108</v>
      </c>
      <c r="F277" s="2">
        <v>540020807</v>
      </c>
      <c r="G277" s="3" t="s">
        <v>1095</v>
      </c>
      <c r="H277" s="3" t="s">
        <v>1163</v>
      </c>
      <c r="J277" s="9"/>
      <c r="L277" s="9"/>
      <c r="N277" s="9"/>
      <c r="R277" s="9"/>
      <c r="T277" s="9"/>
      <c r="V277" s="50"/>
    </row>
    <row r="278" spans="1:22" x14ac:dyDescent="0.3">
      <c r="A278" s="2">
        <v>540018538</v>
      </c>
      <c r="B278" s="3" t="s">
        <v>203</v>
      </c>
      <c r="C278" s="2">
        <v>940004088</v>
      </c>
      <c r="D278" s="3" t="s">
        <v>1101</v>
      </c>
      <c r="E278" s="2" t="s">
        <v>1094</v>
      </c>
      <c r="F278" s="2"/>
      <c r="G278" s="3" t="s">
        <v>1095</v>
      </c>
      <c r="H278" s="3" t="s">
        <v>682</v>
      </c>
      <c r="J278" s="9"/>
      <c r="L278" s="9"/>
      <c r="N278" s="9"/>
      <c r="R278" s="9"/>
      <c r="T278" s="9"/>
      <c r="V278" s="50"/>
    </row>
    <row r="279" spans="1:22" x14ac:dyDescent="0.3">
      <c r="A279" s="2">
        <v>540018686</v>
      </c>
      <c r="B279" s="3" t="s">
        <v>204</v>
      </c>
      <c r="C279" s="2">
        <v>750056335</v>
      </c>
      <c r="D279" s="3" t="s">
        <v>1112</v>
      </c>
      <c r="E279" s="2" t="s">
        <v>1094</v>
      </c>
      <c r="F279" s="2"/>
      <c r="G279" s="3" t="s">
        <v>1095</v>
      </c>
      <c r="H279" s="3" t="s">
        <v>675</v>
      </c>
      <c r="J279" s="9"/>
      <c r="L279" s="9"/>
      <c r="N279" s="9"/>
      <c r="R279" s="9"/>
      <c r="T279" s="9"/>
      <c r="V279" s="50"/>
    </row>
    <row r="280" spans="1:22" x14ac:dyDescent="0.3">
      <c r="A280" s="2">
        <v>540018975</v>
      </c>
      <c r="B280" s="3" t="s">
        <v>205</v>
      </c>
      <c r="C280" s="2">
        <v>540018967</v>
      </c>
      <c r="D280" s="3" t="s">
        <v>1101</v>
      </c>
      <c r="E280" s="2" t="s">
        <v>1094</v>
      </c>
      <c r="F280" s="2"/>
      <c r="G280" s="3" t="s">
        <v>1095</v>
      </c>
      <c r="H280" s="3" t="s">
        <v>1173</v>
      </c>
      <c r="J280" s="9"/>
      <c r="L280" s="9"/>
      <c r="N280" s="9"/>
      <c r="R280" s="9"/>
      <c r="T280" s="9"/>
      <c r="V280" s="50"/>
    </row>
    <row r="281" spans="1:22" x14ac:dyDescent="0.3">
      <c r="A281" s="2">
        <v>540018983</v>
      </c>
      <c r="B281" s="3" t="s">
        <v>206</v>
      </c>
      <c r="C281" s="2">
        <v>540008554</v>
      </c>
      <c r="D281" s="3" t="s">
        <v>1101</v>
      </c>
      <c r="E281" s="2" t="s">
        <v>1094</v>
      </c>
      <c r="F281" s="2"/>
      <c r="G281" s="3" t="s">
        <v>1095</v>
      </c>
      <c r="H281" s="3" t="s">
        <v>677</v>
      </c>
      <c r="J281" s="9"/>
      <c r="L281" s="9"/>
      <c r="N281" s="9"/>
      <c r="R281" s="9"/>
      <c r="T281" s="9"/>
      <c r="V281" s="50"/>
    </row>
    <row r="282" spans="1:22" x14ac:dyDescent="0.3">
      <c r="A282" s="2">
        <v>540018991</v>
      </c>
      <c r="B282" s="3" t="s">
        <v>1524</v>
      </c>
      <c r="C282" s="2">
        <v>540000122</v>
      </c>
      <c r="D282" s="3" t="s">
        <v>1101</v>
      </c>
      <c r="E282" s="2" t="s">
        <v>1094</v>
      </c>
      <c r="F282" s="2"/>
      <c r="G282" s="3" t="s">
        <v>1102</v>
      </c>
      <c r="H282" s="3" t="s">
        <v>1178</v>
      </c>
      <c r="J282" s="9"/>
      <c r="L282" s="9"/>
      <c r="N282" s="9"/>
      <c r="R282" s="9"/>
      <c r="T282" s="9"/>
      <c r="V282" s="50"/>
    </row>
    <row r="283" spans="1:22" x14ac:dyDescent="0.3">
      <c r="A283" s="2">
        <v>540019148</v>
      </c>
      <c r="B283" s="3" t="s">
        <v>207</v>
      </c>
      <c r="C283" s="2">
        <v>540006707</v>
      </c>
      <c r="D283" s="3" t="s">
        <v>1106</v>
      </c>
      <c r="E283" s="2" t="s">
        <v>1094</v>
      </c>
      <c r="F283" s="2"/>
      <c r="G283" s="3" t="s">
        <v>1095</v>
      </c>
      <c r="H283" s="3" t="s">
        <v>1187</v>
      </c>
      <c r="J283" s="9"/>
      <c r="L283" s="9"/>
      <c r="N283" s="9"/>
      <c r="R283" s="9"/>
      <c r="T283" s="9"/>
      <c r="V283" s="50"/>
    </row>
    <row r="284" spans="1:22" x14ac:dyDescent="0.3">
      <c r="A284" s="2">
        <v>540019239</v>
      </c>
      <c r="B284" s="3" t="s">
        <v>208</v>
      </c>
      <c r="C284" s="2">
        <v>540002045</v>
      </c>
      <c r="D284" s="3" t="s">
        <v>1101</v>
      </c>
      <c r="E284" s="2" t="s">
        <v>1094</v>
      </c>
      <c r="F284" s="2"/>
      <c r="G284" s="3" t="s">
        <v>1114</v>
      </c>
      <c r="H284" s="3" t="s">
        <v>1164</v>
      </c>
      <c r="J284" s="9"/>
      <c r="L284" s="9"/>
      <c r="N284" s="9"/>
      <c r="R284" s="9"/>
      <c r="T284" s="9"/>
      <c r="V284" s="50"/>
    </row>
    <row r="285" spans="1:22" x14ac:dyDescent="0.3">
      <c r="A285" s="2">
        <v>540019247</v>
      </c>
      <c r="B285" s="3" t="s">
        <v>1328</v>
      </c>
      <c r="C285" s="2">
        <v>540003399</v>
      </c>
      <c r="D285" s="3" t="s">
        <v>1107</v>
      </c>
      <c r="E285" s="2" t="s">
        <v>1108</v>
      </c>
      <c r="F285" s="2">
        <v>540004363</v>
      </c>
      <c r="G285" s="3" t="s">
        <v>1095</v>
      </c>
      <c r="H285" s="3" t="s">
        <v>669</v>
      </c>
      <c r="J285" s="9"/>
      <c r="L285" s="9"/>
      <c r="N285" s="9"/>
      <c r="R285" s="9"/>
      <c r="T285" s="9"/>
      <c r="V285" s="50"/>
    </row>
    <row r="286" spans="1:22" x14ac:dyDescent="0.3">
      <c r="A286" s="2">
        <v>540019254</v>
      </c>
      <c r="B286" s="3" t="s">
        <v>1327</v>
      </c>
      <c r="C286" s="2">
        <v>540003399</v>
      </c>
      <c r="D286" s="3" t="s">
        <v>1107</v>
      </c>
      <c r="E286" s="2" t="s">
        <v>1108</v>
      </c>
      <c r="F286" s="2">
        <v>540004363</v>
      </c>
      <c r="G286" s="3" t="s">
        <v>1095</v>
      </c>
      <c r="H286" s="3" t="s">
        <v>669</v>
      </c>
      <c r="J286" s="9"/>
      <c r="L286" s="9"/>
      <c r="N286" s="9"/>
      <c r="R286" s="9"/>
      <c r="T286" s="9"/>
      <c r="V286" s="50"/>
    </row>
    <row r="287" spans="1:22" x14ac:dyDescent="0.3">
      <c r="A287" s="2">
        <v>540019577</v>
      </c>
      <c r="B287" s="3" t="s">
        <v>209</v>
      </c>
      <c r="C287" s="2">
        <v>770001154</v>
      </c>
      <c r="D287" s="3" t="s">
        <v>1101</v>
      </c>
      <c r="E287" s="2" t="s">
        <v>1094</v>
      </c>
      <c r="F287" s="2"/>
      <c r="G287" s="3" t="s">
        <v>1095</v>
      </c>
      <c r="H287" s="3" t="s">
        <v>1518</v>
      </c>
      <c r="J287" s="9"/>
      <c r="L287" s="9"/>
      <c r="N287" s="9"/>
      <c r="R287" s="9"/>
      <c r="T287" s="9"/>
      <c r="V287" s="50"/>
    </row>
    <row r="288" spans="1:22" x14ac:dyDescent="0.3">
      <c r="A288" s="2">
        <v>540019585</v>
      </c>
      <c r="B288" s="3" t="s">
        <v>210</v>
      </c>
      <c r="C288" s="2">
        <v>770001154</v>
      </c>
      <c r="D288" s="3" t="s">
        <v>1101</v>
      </c>
      <c r="E288" s="2" t="s">
        <v>1094</v>
      </c>
      <c r="F288" s="2"/>
      <c r="G288" s="3" t="s">
        <v>1095</v>
      </c>
      <c r="H288" s="3" t="s">
        <v>683</v>
      </c>
      <c r="J288" s="9"/>
      <c r="L288" s="9"/>
      <c r="N288" s="9"/>
      <c r="R288" s="9"/>
      <c r="T288" s="9"/>
      <c r="V288" s="50"/>
    </row>
    <row r="289" spans="1:22" x14ac:dyDescent="0.3">
      <c r="A289" s="2">
        <v>540020260</v>
      </c>
      <c r="B289" s="3" t="s">
        <v>211</v>
      </c>
      <c r="C289" s="2">
        <v>540021342</v>
      </c>
      <c r="D289" s="3" t="s">
        <v>1112</v>
      </c>
      <c r="E289" s="2" t="s">
        <v>1094</v>
      </c>
      <c r="F289" s="2"/>
      <c r="G289" s="3" t="s">
        <v>1095</v>
      </c>
      <c r="H289" s="3" t="s">
        <v>1188</v>
      </c>
      <c r="J289" s="9"/>
      <c r="L289" s="9"/>
      <c r="N289" s="9"/>
      <c r="R289" s="9"/>
      <c r="T289" s="9"/>
      <c r="V289" s="50"/>
    </row>
    <row r="290" spans="1:22" x14ac:dyDescent="0.3">
      <c r="A290" s="2">
        <v>540020278</v>
      </c>
      <c r="B290" s="3" t="s">
        <v>212</v>
      </c>
      <c r="C290" s="2">
        <v>540006707</v>
      </c>
      <c r="D290" s="3" t="s">
        <v>1106</v>
      </c>
      <c r="E290" s="2" t="s">
        <v>1094</v>
      </c>
      <c r="F290" s="2"/>
      <c r="G290" s="3" t="s">
        <v>1095</v>
      </c>
      <c r="H290" s="3" t="s">
        <v>684</v>
      </c>
      <c r="J290" s="9"/>
      <c r="L290" s="9"/>
      <c r="N290" s="9"/>
      <c r="R290" s="9"/>
      <c r="T290" s="9"/>
      <c r="V290" s="50"/>
    </row>
    <row r="291" spans="1:22" x14ac:dyDescent="0.3">
      <c r="A291" s="2">
        <v>540020393</v>
      </c>
      <c r="B291" s="3" t="s">
        <v>213</v>
      </c>
      <c r="C291" s="2">
        <v>540001898</v>
      </c>
      <c r="D291" s="3" t="s">
        <v>1101</v>
      </c>
      <c r="E291" s="2" t="s">
        <v>1094</v>
      </c>
      <c r="F291" s="2"/>
      <c r="G291" s="3" t="s">
        <v>1102</v>
      </c>
      <c r="H291" s="3" t="s">
        <v>663</v>
      </c>
      <c r="J291" s="9"/>
      <c r="L291" s="9"/>
      <c r="N291" s="9"/>
      <c r="R291" s="9"/>
      <c r="T291" s="9"/>
      <c r="V291" s="50"/>
    </row>
    <row r="292" spans="1:22" x14ac:dyDescent="0.3">
      <c r="A292" s="2">
        <v>540020757</v>
      </c>
      <c r="B292" s="3" t="s">
        <v>1329</v>
      </c>
      <c r="C292" s="2">
        <v>540020740</v>
      </c>
      <c r="D292" s="3" t="s">
        <v>1101</v>
      </c>
      <c r="E292" s="2" t="s">
        <v>1094</v>
      </c>
      <c r="F292" s="2"/>
      <c r="G292" s="3" t="s">
        <v>1102</v>
      </c>
      <c r="H292" s="3" t="s">
        <v>1183</v>
      </c>
      <c r="J292" s="9"/>
      <c r="L292" s="9"/>
      <c r="N292" s="9"/>
      <c r="R292" s="9"/>
      <c r="T292" s="9"/>
      <c r="V292" s="50"/>
    </row>
    <row r="293" spans="1:22" x14ac:dyDescent="0.3">
      <c r="A293" s="2">
        <v>540020773</v>
      </c>
      <c r="B293" s="3" t="s">
        <v>214</v>
      </c>
      <c r="C293" s="2">
        <v>570027995</v>
      </c>
      <c r="D293" s="3" t="s">
        <v>1161</v>
      </c>
      <c r="E293" s="2" t="s">
        <v>1094</v>
      </c>
      <c r="F293" s="2"/>
      <c r="G293" s="3" t="s">
        <v>1102</v>
      </c>
      <c r="H293" s="3" t="s">
        <v>678</v>
      </c>
      <c r="J293" s="9"/>
      <c r="L293" s="9"/>
      <c r="N293" s="9"/>
      <c r="R293" s="9"/>
      <c r="T293" s="9"/>
      <c r="V293" s="50"/>
    </row>
    <row r="294" spans="1:22" x14ac:dyDescent="0.3">
      <c r="A294" s="2">
        <v>540020807</v>
      </c>
      <c r="B294" s="3" t="s">
        <v>215</v>
      </c>
      <c r="C294" s="2">
        <v>570010173</v>
      </c>
      <c r="D294" s="3" t="s">
        <v>1161</v>
      </c>
      <c r="E294" s="2" t="s">
        <v>1094</v>
      </c>
      <c r="F294" s="2"/>
      <c r="G294" s="3" t="s">
        <v>1095</v>
      </c>
      <c r="H294" s="3" t="s">
        <v>1523</v>
      </c>
      <c r="J294" s="9"/>
      <c r="L294" s="9"/>
      <c r="N294" s="9"/>
      <c r="R294" s="9"/>
      <c r="T294" s="9"/>
      <c r="V294" s="50"/>
    </row>
    <row r="295" spans="1:22" x14ac:dyDescent="0.3">
      <c r="A295" s="2">
        <v>540020815</v>
      </c>
      <c r="B295" s="3" t="s">
        <v>1525</v>
      </c>
      <c r="C295" s="2">
        <v>570010173</v>
      </c>
      <c r="D295" s="3" t="s">
        <v>1161</v>
      </c>
      <c r="E295" s="2" t="s">
        <v>1108</v>
      </c>
      <c r="F295" s="2">
        <v>540020807</v>
      </c>
      <c r="G295" s="3" t="s">
        <v>1095</v>
      </c>
      <c r="H295" s="3" t="s">
        <v>1163</v>
      </c>
      <c r="J295" s="9"/>
      <c r="L295" s="9"/>
      <c r="N295" s="9"/>
      <c r="R295" s="9"/>
      <c r="T295" s="9"/>
      <c r="V295" s="50"/>
    </row>
    <row r="296" spans="1:22" x14ac:dyDescent="0.3">
      <c r="A296" s="2">
        <v>540020823</v>
      </c>
      <c r="B296" s="3" t="s">
        <v>1526</v>
      </c>
      <c r="C296" s="2">
        <v>570010173</v>
      </c>
      <c r="D296" s="3" t="s">
        <v>1161</v>
      </c>
      <c r="E296" s="2" t="s">
        <v>1108</v>
      </c>
      <c r="F296" s="2">
        <v>540020807</v>
      </c>
      <c r="G296" s="3" t="s">
        <v>1095</v>
      </c>
      <c r="H296" s="3" t="s">
        <v>1163</v>
      </c>
      <c r="J296" s="9"/>
      <c r="L296" s="9"/>
      <c r="N296" s="9"/>
      <c r="R296" s="9"/>
      <c r="T296" s="9"/>
      <c r="V296" s="50"/>
    </row>
    <row r="297" spans="1:22" x14ac:dyDescent="0.3">
      <c r="A297" s="2">
        <v>540023371</v>
      </c>
      <c r="B297" s="3" t="s">
        <v>872</v>
      </c>
      <c r="C297" s="2">
        <v>940004088</v>
      </c>
      <c r="D297" s="3" t="s">
        <v>1101</v>
      </c>
      <c r="E297" s="2" t="s">
        <v>1094</v>
      </c>
      <c r="F297" s="2"/>
      <c r="G297" s="3" t="s">
        <v>1095</v>
      </c>
      <c r="H297" s="3" t="s">
        <v>1189</v>
      </c>
      <c r="J297" s="9"/>
      <c r="L297" s="9"/>
      <c r="N297" s="9"/>
      <c r="R297" s="9"/>
      <c r="T297" s="9"/>
      <c r="V297" s="50"/>
    </row>
    <row r="298" spans="1:22" x14ac:dyDescent="0.3">
      <c r="A298" s="2">
        <v>540023389</v>
      </c>
      <c r="B298" s="3" t="s">
        <v>216</v>
      </c>
      <c r="C298" s="2">
        <v>540006707</v>
      </c>
      <c r="D298" s="3" t="s">
        <v>1106</v>
      </c>
      <c r="E298" s="2" t="s">
        <v>1094</v>
      </c>
      <c r="F298" s="2"/>
      <c r="G298" s="3" t="s">
        <v>1095</v>
      </c>
      <c r="H298" s="3" t="s">
        <v>685</v>
      </c>
      <c r="J298" s="9"/>
      <c r="L298" s="9"/>
      <c r="N298" s="9"/>
      <c r="R298" s="9"/>
      <c r="T298" s="9"/>
      <c r="V298" s="50"/>
    </row>
    <row r="299" spans="1:22" x14ac:dyDescent="0.3">
      <c r="A299" s="2">
        <v>540023652</v>
      </c>
      <c r="B299" s="3" t="s">
        <v>1454</v>
      </c>
      <c r="C299" s="2">
        <v>750050759</v>
      </c>
      <c r="D299" s="3" t="s">
        <v>1184</v>
      </c>
      <c r="E299" s="2" t="s">
        <v>1094</v>
      </c>
      <c r="F299" s="2"/>
      <c r="G299" s="3" t="s">
        <v>1102</v>
      </c>
      <c r="H299" s="3" t="s">
        <v>1179</v>
      </c>
      <c r="J299" s="9"/>
      <c r="L299" s="9"/>
      <c r="N299" s="9"/>
      <c r="R299" s="9"/>
      <c r="T299" s="9"/>
      <c r="V299" s="50"/>
    </row>
    <row r="300" spans="1:22" x14ac:dyDescent="0.3">
      <c r="A300" s="2">
        <v>540023769</v>
      </c>
      <c r="B300" s="3" t="s">
        <v>1455</v>
      </c>
      <c r="C300" s="2">
        <v>750050759</v>
      </c>
      <c r="D300" s="3" t="s">
        <v>1184</v>
      </c>
      <c r="E300" s="2" t="s">
        <v>1094</v>
      </c>
      <c r="F300" s="2"/>
      <c r="G300" s="3" t="s">
        <v>1102</v>
      </c>
      <c r="H300" s="3" t="s">
        <v>1179</v>
      </c>
      <c r="J300" s="9"/>
      <c r="L300" s="9"/>
      <c r="N300" s="9"/>
      <c r="R300" s="9"/>
      <c r="T300" s="9"/>
      <c r="V300" s="50"/>
    </row>
    <row r="301" spans="1:22" x14ac:dyDescent="0.3">
      <c r="A301" s="2">
        <v>540024510</v>
      </c>
      <c r="B301" s="3" t="s">
        <v>1331</v>
      </c>
      <c r="C301" s="2">
        <v>570027995</v>
      </c>
      <c r="D301" s="3" t="s">
        <v>1161</v>
      </c>
      <c r="E301" s="2" t="s">
        <v>1108</v>
      </c>
      <c r="F301" s="2">
        <v>540009917</v>
      </c>
      <c r="G301" s="3" t="s">
        <v>1095</v>
      </c>
      <c r="H301" s="3" t="s">
        <v>678</v>
      </c>
      <c r="J301" s="9"/>
      <c r="L301" s="9"/>
      <c r="N301" s="9"/>
      <c r="R301" s="9"/>
      <c r="T301" s="9"/>
      <c r="V301" s="50"/>
    </row>
    <row r="302" spans="1:22" x14ac:dyDescent="0.3">
      <c r="A302" s="2">
        <v>550000079</v>
      </c>
      <c r="B302" s="3" t="s">
        <v>1336</v>
      </c>
      <c r="C302" s="2">
        <v>550007074</v>
      </c>
      <c r="D302" s="3" t="s">
        <v>1140</v>
      </c>
      <c r="E302" s="2" t="s">
        <v>1094</v>
      </c>
      <c r="F302" s="2"/>
      <c r="G302" s="3" t="s">
        <v>1095</v>
      </c>
      <c r="H302" s="3" t="s">
        <v>1196</v>
      </c>
      <c r="J302" s="9"/>
      <c r="L302" s="9"/>
      <c r="N302" s="9"/>
      <c r="R302" s="9"/>
      <c r="T302" s="9"/>
      <c r="V302" s="50"/>
    </row>
    <row r="303" spans="1:22" x14ac:dyDescent="0.3">
      <c r="A303" s="2">
        <v>550000087</v>
      </c>
      <c r="B303" s="3" t="s">
        <v>217</v>
      </c>
      <c r="C303" s="2">
        <v>550000244</v>
      </c>
      <c r="D303" s="3" t="s">
        <v>1100</v>
      </c>
      <c r="E303" s="2" t="s">
        <v>1094</v>
      </c>
      <c r="F303" s="2"/>
      <c r="G303" s="3" t="s">
        <v>1095</v>
      </c>
      <c r="H303" s="3" t="s">
        <v>686</v>
      </c>
      <c r="J303" s="9"/>
      <c r="L303" s="9"/>
      <c r="N303" s="9"/>
      <c r="R303" s="9"/>
      <c r="T303" s="9"/>
      <c r="V303" s="50"/>
    </row>
    <row r="304" spans="1:22" x14ac:dyDescent="0.3">
      <c r="A304" s="2">
        <v>550000210</v>
      </c>
      <c r="B304" s="3" t="s">
        <v>1332</v>
      </c>
      <c r="C304" s="2">
        <v>550007231</v>
      </c>
      <c r="D304" s="3" t="s">
        <v>1140</v>
      </c>
      <c r="E304" s="2" t="s">
        <v>1094</v>
      </c>
      <c r="F304" s="2"/>
      <c r="G304" s="3" t="s">
        <v>1095</v>
      </c>
      <c r="H304" s="3" t="s">
        <v>687</v>
      </c>
      <c r="J304" s="9"/>
      <c r="L304" s="9"/>
      <c r="N304" s="9"/>
      <c r="R304" s="9"/>
      <c r="T304" s="9"/>
      <c r="V304" s="50"/>
    </row>
    <row r="305" spans="1:22" x14ac:dyDescent="0.3">
      <c r="A305" s="2">
        <v>550001549</v>
      </c>
      <c r="B305" s="3" t="s">
        <v>1527</v>
      </c>
      <c r="C305" s="2">
        <v>550000020</v>
      </c>
      <c r="D305" s="3" t="s">
        <v>1128</v>
      </c>
      <c r="E305" s="2" t="s">
        <v>1108</v>
      </c>
      <c r="F305" s="2">
        <v>550006142</v>
      </c>
      <c r="G305" s="3" t="s">
        <v>1102</v>
      </c>
      <c r="H305" s="3" t="s">
        <v>692</v>
      </c>
      <c r="J305" s="9"/>
      <c r="L305" s="9"/>
      <c r="N305" s="9"/>
      <c r="R305" s="9"/>
      <c r="T305" s="9"/>
      <c r="V305" s="50"/>
    </row>
    <row r="306" spans="1:22" x14ac:dyDescent="0.3">
      <c r="A306" s="2">
        <v>550001598</v>
      </c>
      <c r="B306" s="3" t="s">
        <v>1528</v>
      </c>
      <c r="C306" s="2">
        <v>550000350</v>
      </c>
      <c r="D306" s="3" t="s">
        <v>1100</v>
      </c>
      <c r="E306" s="2" t="s">
        <v>1108</v>
      </c>
      <c r="F306" s="2">
        <v>550004576</v>
      </c>
      <c r="G306" s="3" t="s">
        <v>1102</v>
      </c>
      <c r="H306" s="3" t="s">
        <v>1192</v>
      </c>
      <c r="J306" s="9"/>
      <c r="L306" s="9"/>
      <c r="N306" s="9"/>
      <c r="R306" s="9"/>
      <c r="T306" s="9"/>
      <c r="V306" s="50"/>
    </row>
    <row r="307" spans="1:22" x14ac:dyDescent="0.3">
      <c r="A307" s="2">
        <v>550001929</v>
      </c>
      <c r="B307" s="3" t="s">
        <v>1529</v>
      </c>
      <c r="C307" s="2">
        <v>550005649</v>
      </c>
      <c r="D307" s="3" t="s">
        <v>1101</v>
      </c>
      <c r="E307" s="2" t="s">
        <v>1108</v>
      </c>
      <c r="F307" s="2">
        <v>550006274</v>
      </c>
      <c r="G307" s="3" t="s">
        <v>1102</v>
      </c>
      <c r="H307" s="3" t="s">
        <v>1530</v>
      </c>
      <c r="J307" s="9"/>
      <c r="L307" s="9"/>
      <c r="N307" s="9"/>
      <c r="R307" s="9"/>
      <c r="T307" s="9"/>
      <c r="V307" s="50"/>
    </row>
    <row r="308" spans="1:22" x14ac:dyDescent="0.3">
      <c r="A308" s="2">
        <v>550002216</v>
      </c>
      <c r="B308" s="3" t="s">
        <v>218</v>
      </c>
      <c r="C308" s="2">
        <v>550000350</v>
      </c>
      <c r="D308" s="3" t="s">
        <v>1100</v>
      </c>
      <c r="E308" s="2" t="s">
        <v>1094</v>
      </c>
      <c r="F308" s="2"/>
      <c r="G308" s="3" t="s">
        <v>1095</v>
      </c>
      <c r="H308" s="3" t="s">
        <v>1192</v>
      </c>
      <c r="J308" s="9"/>
      <c r="L308" s="9"/>
      <c r="N308" s="9"/>
      <c r="R308" s="9"/>
      <c r="T308" s="9"/>
      <c r="V308" s="50"/>
    </row>
    <row r="309" spans="1:22" x14ac:dyDescent="0.3">
      <c r="A309" s="2">
        <v>550002224</v>
      </c>
      <c r="B309" s="3" t="s">
        <v>219</v>
      </c>
      <c r="C309" s="2">
        <v>550000368</v>
      </c>
      <c r="D309" s="3" t="s">
        <v>1100</v>
      </c>
      <c r="E309" s="2" t="s">
        <v>1094</v>
      </c>
      <c r="F309" s="2"/>
      <c r="G309" s="3" t="s">
        <v>1095</v>
      </c>
      <c r="H309" s="3" t="s">
        <v>688</v>
      </c>
      <c r="J309" s="9"/>
      <c r="L309" s="9"/>
      <c r="N309" s="9"/>
      <c r="R309" s="9"/>
      <c r="T309" s="9"/>
      <c r="V309" s="50"/>
    </row>
    <row r="310" spans="1:22" x14ac:dyDescent="0.3">
      <c r="A310" s="2">
        <v>550002232</v>
      </c>
      <c r="B310" s="3" t="s">
        <v>1451</v>
      </c>
      <c r="C310" s="2">
        <v>550000376</v>
      </c>
      <c r="D310" s="3" t="s">
        <v>1100</v>
      </c>
      <c r="E310" s="2" t="s">
        <v>1094</v>
      </c>
      <c r="F310" s="2"/>
      <c r="G310" s="3" t="s">
        <v>1095</v>
      </c>
      <c r="H310" s="3" t="s">
        <v>1199</v>
      </c>
      <c r="J310" s="9"/>
      <c r="L310" s="9"/>
      <c r="N310" s="9"/>
      <c r="R310" s="9"/>
      <c r="T310" s="9"/>
      <c r="V310" s="50"/>
    </row>
    <row r="311" spans="1:22" x14ac:dyDescent="0.3">
      <c r="A311" s="2">
        <v>550002240</v>
      </c>
      <c r="B311" s="3" t="s">
        <v>1333</v>
      </c>
      <c r="C311" s="2">
        <v>550000384</v>
      </c>
      <c r="D311" s="3" t="s">
        <v>1100</v>
      </c>
      <c r="E311" s="2" t="s">
        <v>1094</v>
      </c>
      <c r="F311" s="2"/>
      <c r="G311" s="3" t="s">
        <v>1095</v>
      </c>
      <c r="H311" s="3" t="s">
        <v>1193</v>
      </c>
      <c r="J311" s="9"/>
      <c r="L311" s="9"/>
      <c r="N311" s="9"/>
      <c r="R311" s="9"/>
      <c r="T311" s="9"/>
      <c r="V311" s="50"/>
    </row>
    <row r="312" spans="1:22" x14ac:dyDescent="0.3">
      <c r="A312" s="2">
        <v>550002257</v>
      </c>
      <c r="B312" s="3" t="s">
        <v>1334</v>
      </c>
      <c r="C312" s="2">
        <v>550007074</v>
      </c>
      <c r="D312" s="3" t="s">
        <v>1140</v>
      </c>
      <c r="E312" s="2" t="s">
        <v>1108</v>
      </c>
      <c r="F312" s="2">
        <v>550000079</v>
      </c>
      <c r="G312" s="3" t="s">
        <v>1095</v>
      </c>
      <c r="H312" s="3" t="s">
        <v>1194</v>
      </c>
      <c r="J312" s="9"/>
      <c r="L312" s="9"/>
      <c r="N312" s="9"/>
      <c r="R312" s="9"/>
      <c r="T312" s="9"/>
      <c r="V312" s="50"/>
    </row>
    <row r="313" spans="1:22" x14ac:dyDescent="0.3">
      <c r="A313" s="2">
        <v>550002265</v>
      </c>
      <c r="B313" s="3" t="s">
        <v>1335</v>
      </c>
      <c r="C313" s="2">
        <v>550003990</v>
      </c>
      <c r="D313" s="3" t="s">
        <v>1097</v>
      </c>
      <c r="E313" s="2" t="s">
        <v>1094</v>
      </c>
      <c r="F313" s="2"/>
      <c r="G313" s="3" t="s">
        <v>1104</v>
      </c>
      <c r="H313" s="3" t="s">
        <v>1195</v>
      </c>
      <c r="J313" s="9"/>
      <c r="L313" s="9"/>
      <c r="N313" s="9"/>
      <c r="R313" s="9"/>
      <c r="T313" s="9"/>
      <c r="V313" s="50"/>
    </row>
    <row r="314" spans="1:22" x14ac:dyDescent="0.3">
      <c r="A314" s="2">
        <v>550002273</v>
      </c>
      <c r="B314" s="3" t="s">
        <v>220</v>
      </c>
      <c r="C314" s="2">
        <v>550007074</v>
      </c>
      <c r="D314" s="3" t="s">
        <v>1140</v>
      </c>
      <c r="E314" s="2" t="s">
        <v>1108</v>
      </c>
      <c r="F314" s="2">
        <v>550000079</v>
      </c>
      <c r="G314" s="3" t="s">
        <v>1095</v>
      </c>
      <c r="H314" s="3" t="s">
        <v>1191</v>
      </c>
      <c r="J314" s="9"/>
      <c r="L314" s="9"/>
      <c r="N314" s="9"/>
      <c r="R314" s="9"/>
      <c r="T314" s="9"/>
      <c r="V314" s="50"/>
    </row>
    <row r="315" spans="1:22" x14ac:dyDescent="0.3">
      <c r="A315" s="2">
        <v>550002281</v>
      </c>
      <c r="B315" s="3" t="s">
        <v>1337</v>
      </c>
      <c r="C315" s="2">
        <v>550007231</v>
      </c>
      <c r="D315" s="3" t="s">
        <v>1140</v>
      </c>
      <c r="E315" s="2" t="s">
        <v>1108</v>
      </c>
      <c r="F315" s="2">
        <v>550000210</v>
      </c>
      <c r="G315" s="3" t="s">
        <v>1095</v>
      </c>
      <c r="H315" s="3" t="s">
        <v>1197</v>
      </c>
      <c r="J315" s="9"/>
      <c r="L315" s="9"/>
      <c r="N315" s="9"/>
      <c r="R315" s="9"/>
      <c r="T315" s="9"/>
      <c r="V315" s="50"/>
    </row>
    <row r="316" spans="1:22" x14ac:dyDescent="0.3">
      <c r="A316" s="2">
        <v>550002398</v>
      </c>
      <c r="B316" s="3" t="s">
        <v>1531</v>
      </c>
      <c r="C316" s="2">
        <v>550000053</v>
      </c>
      <c r="D316" s="3" t="s">
        <v>1128</v>
      </c>
      <c r="E316" s="2" t="s">
        <v>1108</v>
      </c>
      <c r="F316" s="2">
        <v>550005896</v>
      </c>
      <c r="G316" s="3" t="s">
        <v>1102</v>
      </c>
      <c r="H316" s="3" t="s">
        <v>1532</v>
      </c>
      <c r="J316" s="9"/>
      <c r="L316" s="9"/>
      <c r="N316" s="9"/>
      <c r="R316" s="9"/>
      <c r="T316" s="9"/>
      <c r="V316" s="50"/>
    </row>
    <row r="317" spans="1:22" x14ac:dyDescent="0.3">
      <c r="A317" s="2">
        <v>550002729</v>
      </c>
      <c r="B317" s="3" t="s">
        <v>1533</v>
      </c>
      <c r="C317" s="2">
        <v>570009969</v>
      </c>
      <c r="D317" s="3" t="s">
        <v>1534</v>
      </c>
      <c r="E317" s="2" t="s">
        <v>1108</v>
      </c>
      <c r="F317" s="2">
        <v>550006241</v>
      </c>
      <c r="G317" s="3" t="s">
        <v>1102</v>
      </c>
      <c r="H317" s="3" t="s">
        <v>695</v>
      </c>
      <c r="J317" s="9"/>
      <c r="L317" s="9"/>
      <c r="N317" s="9"/>
      <c r="R317" s="9"/>
      <c r="T317" s="9"/>
      <c r="V317" s="50"/>
    </row>
    <row r="318" spans="1:22" x14ac:dyDescent="0.3">
      <c r="A318" s="2">
        <v>550003024</v>
      </c>
      <c r="B318" s="3" t="s">
        <v>221</v>
      </c>
      <c r="C318" s="2">
        <v>550005649</v>
      </c>
      <c r="D318" s="3" t="s">
        <v>1101</v>
      </c>
      <c r="E318" s="2" t="s">
        <v>1094</v>
      </c>
      <c r="F318" s="2"/>
      <c r="G318" s="3" t="s">
        <v>1102</v>
      </c>
      <c r="H318" s="3" t="s">
        <v>689</v>
      </c>
      <c r="J318" s="9"/>
      <c r="L318" s="9"/>
      <c r="N318" s="9"/>
      <c r="R318" s="9"/>
      <c r="T318" s="9"/>
      <c r="V318" s="50"/>
    </row>
    <row r="319" spans="1:22" x14ac:dyDescent="0.3">
      <c r="A319" s="2">
        <v>550003198</v>
      </c>
      <c r="B319" s="3" t="s">
        <v>1535</v>
      </c>
      <c r="C319" s="2">
        <v>550005649</v>
      </c>
      <c r="D319" s="3" t="s">
        <v>1101</v>
      </c>
      <c r="E319" s="2" t="s">
        <v>1108</v>
      </c>
      <c r="F319" s="2">
        <v>550003024</v>
      </c>
      <c r="G319" s="3" t="s">
        <v>1102</v>
      </c>
      <c r="H319" s="3" t="s">
        <v>689</v>
      </c>
      <c r="J319" s="9"/>
      <c r="L319" s="9"/>
      <c r="N319" s="9"/>
      <c r="R319" s="9"/>
      <c r="T319" s="9"/>
      <c r="V319" s="50"/>
    </row>
    <row r="320" spans="1:22" x14ac:dyDescent="0.3">
      <c r="A320" s="2">
        <v>550003289</v>
      </c>
      <c r="B320" s="3" t="s">
        <v>222</v>
      </c>
      <c r="C320" s="2">
        <v>550007231</v>
      </c>
      <c r="D320" s="3" t="s">
        <v>1140</v>
      </c>
      <c r="E320" s="2" t="s">
        <v>1094</v>
      </c>
      <c r="F320" s="2"/>
      <c r="G320" s="3" t="s">
        <v>1102</v>
      </c>
      <c r="H320" s="3" t="s">
        <v>687</v>
      </c>
      <c r="J320" s="9"/>
      <c r="L320" s="9"/>
      <c r="N320" s="9"/>
      <c r="R320" s="9"/>
      <c r="T320" s="9"/>
      <c r="V320" s="50"/>
    </row>
    <row r="321" spans="1:22" x14ac:dyDescent="0.3">
      <c r="A321" s="2">
        <v>550003594</v>
      </c>
      <c r="B321" s="3" t="s">
        <v>223</v>
      </c>
      <c r="C321" s="2">
        <v>550000467</v>
      </c>
      <c r="D321" s="3" t="s">
        <v>1175</v>
      </c>
      <c r="E321" s="2" t="s">
        <v>1094</v>
      </c>
      <c r="F321" s="2"/>
      <c r="G321" s="3" t="s">
        <v>1095</v>
      </c>
      <c r="H321" s="3" t="s">
        <v>690</v>
      </c>
      <c r="J321" s="9"/>
      <c r="L321" s="9"/>
      <c r="N321" s="9"/>
      <c r="R321" s="9"/>
      <c r="T321" s="9"/>
      <c r="V321" s="50"/>
    </row>
    <row r="322" spans="1:22" x14ac:dyDescent="0.3">
      <c r="A322" s="2">
        <v>550003602</v>
      </c>
      <c r="B322" s="3" t="s">
        <v>1536</v>
      </c>
      <c r="C322" s="2">
        <v>550006886</v>
      </c>
      <c r="D322" s="3" t="s">
        <v>1132</v>
      </c>
      <c r="E322" s="2" t="s">
        <v>1094</v>
      </c>
      <c r="F322" s="2"/>
      <c r="G322" s="3" t="s">
        <v>1095</v>
      </c>
      <c r="H322" s="3" t="s">
        <v>1190</v>
      </c>
      <c r="J322" s="9"/>
      <c r="L322" s="9"/>
      <c r="N322" s="9"/>
      <c r="R322" s="9"/>
      <c r="T322" s="9"/>
      <c r="V322" s="50"/>
    </row>
    <row r="323" spans="1:22" x14ac:dyDescent="0.3">
      <c r="A323" s="2">
        <v>550003701</v>
      </c>
      <c r="B323" s="3" t="s">
        <v>1339</v>
      </c>
      <c r="C323" s="2">
        <v>550006886</v>
      </c>
      <c r="D323" s="3" t="s">
        <v>1132</v>
      </c>
      <c r="E323" s="2" t="s">
        <v>1094</v>
      </c>
      <c r="F323" s="2"/>
      <c r="G323" s="3" t="s">
        <v>1104</v>
      </c>
      <c r="H323" s="3" t="s">
        <v>1190</v>
      </c>
      <c r="J323" s="9"/>
      <c r="L323" s="9"/>
      <c r="N323" s="9"/>
      <c r="R323" s="9"/>
      <c r="T323" s="9"/>
      <c r="V323" s="50"/>
    </row>
    <row r="324" spans="1:22" x14ac:dyDescent="0.3">
      <c r="A324" s="2">
        <v>550003727</v>
      </c>
      <c r="B324" s="3" t="s">
        <v>224</v>
      </c>
      <c r="C324" s="2">
        <v>550004030</v>
      </c>
      <c r="D324" s="3" t="s">
        <v>1097</v>
      </c>
      <c r="E324" s="2" t="s">
        <v>1094</v>
      </c>
      <c r="F324" s="2"/>
      <c r="G324" s="3" t="s">
        <v>1095</v>
      </c>
      <c r="H324" s="3" t="s">
        <v>691</v>
      </c>
      <c r="J324" s="9"/>
      <c r="L324" s="9"/>
      <c r="N324" s="9"/>
      <c r="R324" s="9"/>
      <c r="T324" s="9"/>
      <c r="V324" s="50"/>
    </row>
    <row r="325" spans="1:22" x14ac:dyDescent="0.3">
      <c r="A325" s="2">
        <v>550003735</v>
      </c>
      <c r="B325" s="3" t="s">
        <v>225</v>
      </c>
      <c r="C325" s="2">
        <v>540006707</v>
      </c>
      <c r="D325" s="3" t="s">
        <v>1106</v>
      </c>
      <c r="E325" s="2" t="s">
        <v>1094</v>
      </c>
      <c r="F325" s="2"/>
      <c r="G325" s="3" t="s">
        <v>1104</v>
      </c>
      <c r="H325" s="3" t="s">
        <v>1198</v>
      </c>
      <c r="J325" s="9"/>
      <c r="L325" s="9"/>
      <c r="N325" s="9"/>
      <c r="R325" s="9"/>
      <c r="T325" s="9"/>
      <c r="V325" s="50"/>
    </row>
    <row r="326" spans="1:22" x14ac:dyDescent="0.3">
      <c r="A326" s="2">
        <v>550003883</v>
      </c>
      <c r="B326" s="3" t="s">
        <v>226</v>
      </c>
      <c r="C326" s="2">
        <v>550006886</v>
      </c>
      <c r="D326" s="3" t="s">
        <v>1132</v>
      </c>
      <c r="E326" s="2" t="s">
        <v>1094</v>
      </c>
      <c r="F326" s="2"/>
      <c r="G326" s="3" t="s">
        <v>1102</v>
      </c>
      <c r="H326" s="3" t="s">
        <v>1190</v>
      </c>
      <c r="J326" s="9"/>
      <c r="L326" s="9"/>
      <c r="N326" s="9"/>
      <c r="R326" s="9"/>
      <c r="T326" s="9"/>
      <c r="V326" s="50"/>
    </row>
    <row r="327" spans="1:22" x14ac:dyDescent="0.3">
      <c r="A327" s="2">
        <v>550004055</v>
      </c>
      <c r="B327" s="3" t="s">
        <v>227</v>
      </c>
      <c r="C327" s="2">
        <v>550000517</v>
      </c>
      <c r="D327" s="3" t="s">
        <v>1118</v>
      </c>
      <c r="E327" s="2" t="s">
        <v>1094</v>
      </c>
      <c r="F327" s="2"/>
      <c r="G327" s="3" t="s">
        <v>1095</v>
      </c>
      <c r="H327" s="3" t="s">
        <v>692</v>
      </c>
      <c r="J327" s="9"/>
      <c r="L327" s="9"/>
      <c r="N327" s="9"/>
      <c r="R327" s="9"/>
      <c r="T327" s="9"/>
      <c r="V327" s="50"/>
    </row>
    <row r="328" spans="1:22" x14ac:dyDescent="0.3">
      <c r="A328" s="2">
        <v>550004576</v>
      </c>
      <c r="B328" s="3" t="s">
        <v>228</v>
      </c>
      <c r="C328" s="2">
        <v>550000350</v>
      </c>
      <c r="D328" s="3" t="s">
        <v>1100</v>
      </c>
      <c r="E328" s="2" t="s">
        <v>1094</v>
      </c>
      <c r="F328" s="2"/>
      <c r="G328" s="3" t="s">
        <v>1102</v>
      </c>
      <c r="H328" s="3" t="s">
        <v>1192</v>
      </c>
      <c r="J328" s="9"/>
      <c r="L328" s="9"/>
      <c r="N328" s="9"/>
      <c r="R328" s="9"/>
      <c r="T328" s="9"/>
      <c r="V328" s="50"/>
    </row>
    <row r="329" spans="1:22" x14ac:dyDescent="0.3">
      <c r="A329" s="2">
        <v>550004592</v>
      </c>
      <c r="B329" s="3" t="s">
        <v>1338</v>
      </c>
      <c r="C329" s="2">
        <v>550006886</v>
      </c>
      <c r="D329" s="3" t="s">
        <v>1132</v>
      </c>
      <c r="E329" s="2" t="s">
        <v>1108</v>
      </c>
      <c r="F329" s="2">
        <v>550003602</v>
      </c>
      <c r="G329" s="3" t="s">
        <v>1095</v>
      </c>
      <c r="H329" s="3" t="s">
        <v>1190</v>
      </c>
      <c r="J329" s="9"/>
      <c r="L329" s="9"/>
      <c r="N329" s="9"/>
      <c r="R329" s="9"/>
      <c r="T329" s="9"/>
      <c r="V329" s="50"/>
    </row>
    <row r="330" spans="1:22" x14ac:dyDescent="0.3">
      <c r="A330" s="2">
        <v>550004618</v>
      </c>
      <c r="B330" s="3" t="s">
        <v>229</v>
      </c>
      <c r="C330" s="2">
        <v>550000046</v>
      </c>
      <c r="D330" s="3" t="s">
        <v>1128</v>
      </c>
      <c r="E330" s="2" t="s">
        <v>1094</v>
      </c>
      <c r="F330" s="2"/>
      <c r="G330" s="3" t="s">
        <v>1095</v>
      </c>
      <c r="H330" s="3" t="s">
        <v>693</v>
      </c>
      <c r="J330" s="9"/>
      <c r="L330" s="9"/>
      <c r="N330" s="9"/>
      <c r="R330" s="9"/>
      <c r="T330" s="9"/>
      <c r="V330" s="50"/>
    </row>
    <row r="331" spans="1:22" x14ac:dyDescent="0.3">
      <c r="A331" s="2">
        <v>550004634</v>
      </c>
      <c r="B331" s="3" t="s">
        <v>230</v>
      </c>
      <c r="C331" s="2">
        <v>550006795</v>
      </c>
      <c r="D331" s="3" t="s">
        <v>1107</v>
      </c>
      <c r="E331" s="2" t="s">
        <v>1108</v>
      </c>
      <c r="F331" s="2">
        <v>550005177</v>
      </c>
      <c r="G331" s="3" t="s">
        <v>1095</v>
      </c>
      <c r="H331" s="3" t="s">
        <v>1532</v>
      </c>
      <c r="J331" s="9"/>
      <c r="L331" s="9"/>
      <c r="N331" s="9"/>
      <c r="R331" s="9"/>
      <c r="T331" s="9"/>
      <c r="V331" s="50"/>
    </row>
    <row r="332" spans="1:22" x14ac:dyDescent="0.3">
      <c r="A332" s="2">
        <v>550004865</v>
      </c>
      <c r="B332" s="3" t="s">
        <v>1452</v>
      </c>
      <c r="C332" s="2">
        <v>680021458</v>
      </c>
      <c r="D332" s="3" t="s">
        <v>1161</v>
      </c>
      <c r="E332" s="2" t="s">
        <v>1094</v>
      </c>
      <c r="F332" s="2"/>
      <c r="G332" s="3" t="s">
        <v>1102</v>
      </c>
      <c r="H332" s="3" t="s">
        <v>1195</v>
      </c>
      <c r="J332" s="9"/>
      <c r="L332" s="9"/>
      <c r="N332" s="9"/>
      <c r="R332" s="9"/>
      <c r="T332" s="9"/>
      <c r="V332" s="50"/>
    </row>
    <row r="333" spans="1:22" x14ac:dyDescent="0.3">
      <c r="A333" s="2">
        <v>550004949</v>
      </c>
      <c r="B333" s="3" t="s">
        <v>1537</v>
      </c>
      <c r="C333" s="2">
        <v>550003354</v>
      </c>
      <c r="D333" s="3" t="s">
        <v>1128</v>
      </c>
      <c r="E333" s="2" t="s">
        <v>1108</v>
      </c>
      <c r="F333" s="2">
        <v>550006340</v>
      </c>
      <c r="G333" s="3" t="s">
        <v>1095</v>
      </c>
      <c r="H333" s="3" t="s">
        <v>1202</v>
      </c>
      <c r="J333" s="9"/>
      <c r="L333" s="9"/>
      <c r="N333" s="9"/>
      <c r="R333" s="9"/>
      <c r="T333" s="9"/>
      <c r="V333" s="50"/>
    </row>
    <row r="334" spans="1:22" x14ac:dyDescent="0.3">
      <c r="A334" s="2">
        <v>550005037</v>
      </c>
      <c r="B334" s="3" t="s">
        <v>231</v>
      </c>
      <c r="C334" s="2">
        <v>550000384</v>
      </c>
      <c r="D334" s="3" t="s">
        <v>1100</v>
      </c>
      <c r="E334" s="2" t="s">
        <v>1094</v>
      </c>
      <c r="F334" s="2"/>
      <c r="G334" s="3" t="s">
        <v>1102</v>
      </c>
      <c r="H334" s="3" t="s">
        <v>1193</v>
      </c>
      <c r="J334" s="9"/>
      <c r="L334" s="9"/>
      <c r="N334" s="9"/>
      <c r="R334" s="9"/>
      <c r="T334" s="9"/>
      <c r="V334" s="50"/>
    </row>
    <row r="335" spans="1:22" x14ac:dyDescent="0.3">
      <c r="A335" s="2">
        <v>550005052</v>
      </c>
      <c r="B335" s="3" t="s">
        <v>232</v>
      </c>
      <c r="C335" s="2">
        <v>550000376</v>
      </c>
      <c r="D335" s="3" t="s">
        <v>1100</v>
      </c>
      <c r="E335" s="2" t="s">
        <v>1094</v>
      </c>
      <c r="F335" s="2"/>
      <c r="G335" s="3" t="s">
        <v>1102</v>
      </c>
      <c r="H335" s="3" t="s">
        <v>1199</v>
      </c>
      <c r="J335" s="9"/>
      <c r="L335" s="9"/>
      <c r="N335" s="9"/>
      <c r="R335" s="9"/>
      <c r="T335" s="9"/>
      <c r="V335" s="50"/>
    </row>
    <row r="336" spans="1:22" x14ac:dyDescent="0.3">
      <c r="A336" s="2">
        <v>550005177</v>
      </c>
      <c r="B336" s="3" t="s">
        <v>1538</v>
      </c>
      <c r="C336" s="2">
        <v>550006795</v>
      </c>
      <c r="D336" s="3" t="s">
        <v>1107</v>
      </c>
      <c r="E336" s="2" t="s">
        <v>1094</v>
      </c>
      <c r="F336" s="2"/>
      <c r="G336" s="3" t="s">
        <v>1095</v>
      </c>
      <c r="H336" s="3" t="s">
        <v>692</v>
      </c>
      <c r="J336" s="9"/>
      <c r="L336" s="9"/>
      <c r="N336" s="9"/>
      <c r="R336" s="9"/>
      <c r="T336" s="9"/>
      <c r="V336" s="50"/>
    </row>
    <row r="337" spans="1:22" x14ac:dyDescent="0.3">
      <c r="A337" s="2">
        <v>550005250</v>
      </c>
      <c r="B337" s="3" t="s">
        <v>233</v>
      </c>
      <c r="C337" s="2">
        <v>540006707</v>
      </c>
      <c r="D337" s="3" t="s">
        <v>1106</v>
      </c>
      <c r="E337" s="2" t="s">
        <v>1094</v>
      </c>
      <c r="F337" s="2"/>
      <c r="G337" s="3" t="s">
        <v>1095</v>
      </c>
      <c r="H337" s="3" t="s">
        <v>1198</v>
      </c>
      <c r="J337" s="9"/>
      <c r="L337" s="9"/>
      <c r="N337" s="9"/>
      <c r="R337" s="9"/>
      <c r="T337" s="9"/>
      <c r="V337" s="50"/>
    </row>
    <row r="338" spans="1:22" x14ac:dyDescent="0.3">
      <c r="A338" s="2">
        <v>550005615</v>
      </c>
      <c r="B338" s="3" t="s">
        <v>234</v>
      </c>
      <c r="C338" s="2">
        <v>750068876</v>
      </c>
      <c r="D338" s="3" t="s">
        <v>1112</v>
      </c>
      <c r="E338" s="2" t="s">
        <v>1094</v>
      </c>
      <c r="F338" s="2"/>
      <c r="G338" s="3" t="s">
        <v>1095</v>
      </c>
      <c r="H338" s="3" t="s">
        <v>1190</v>
      </c>
      <c r="J338" s="9"/>
      <c r="L338" s="9"/>
      <c r="N338" s="9"/>
      <c r="R338" s="9"/>
      <c r="T338" s="9"/>
      <c r="V338" s="50"/>
    </row>
    <row r="339" spans="1:22" x14ac:dyDescent="0.3">
      <c r="A339" s="2">
        <v>550005656</v>
      </c>
      <c r="B339" s="3" t="s">
        <v>235</v>
      </c>
      <c r="C339" s="2">
        <v>550005649</v>
      </c>
      <c r="D339" s="3" t="s">
        <v>1101</v>
      </c>
      <c r="E339" s="2" t="s">
        <v>1094</v>
      </c>
      <c r="F339" s="2"/>
      <c r="G339" s="3" t="s">
        <v>1102</v>
      </c>
      <c r="H339" s="3" t="s">
        <v>694</v>
      </c>
      <c r="J339" s="9"/>
      <c r="L339" s="9"/>
      <c r="N339" s="9"/>
      <c r="R339" s="9"/>
      <c r="T339" s="9"/>
      <c r="V339" s="50"/>
    </row>
    <row r="340" spans="1:22" x14ac:dyDescent="0.3">
      <c r="A340" s="2">
        <v>550005797</v>
      </c>
      <c r="B340" s="3" t="s">
        <v>1539</v>
      </c>
      <c r="C340" s="2">
        <v>550000046</v>
      </c>
      <c r="D340" s="3" t="s">
        <v>1128</v>
      </c>
      <c r="E340" s="2" t="s">
        <v>1108</v>
      </c>
      <c r="F340" s="2">
        <v>550005847</v>
      </c>
      <c r="G340" s="3" t="s">
        <v>1102</v>
      </c>
      <c r="H340" s="3" t="s">
        <v>693</v>
      </c>
      <c r="J340" s="9"/>
      <c r="L340" s="9"/>
      <c r="N340" s="9"/>
      <c r="R340" s="9"/>
      <c r="T340" s="9"/>
      <c r="V340" s="50"/>
    </row>
    <row r="341" spans="1:22" x14ac:dyDescent="0.3">
      <c r="A341" s="2">
        <v>550005847</v>
      </c>
      <c r="B341" s="3" t="s">
        <v>236</v>
      </c>
      <c r="C341" s="2">
        <v>550000046</v>
      </c>
      <c r="D341" s="3" t="s">
        <v>1128</v>
      </c>
      <c r="E341" s="2" t="s">
        <v>1094</v>
      </c>
      <c r="F341" s="2"/>
      <c r="G341" s="3" t="s">
        <v>1102</v>
      </c>
      <c r="H341" s="3" t="s">
        <v>693</v>
      </c>
      <c r="J341" s="9"/>
      <c r="L341" s="9"/>
      <c r="N341" s="9"/>
      <c r="R341" s="9"/>
      <c r="T341" s="9"/>
      <c r="V341" s="50"/>
    </row>
    <row r="342" spans="1:22" x14ac:dyDescent="0.3">
      <c r="A342" s="2">
        <v>550005896</v>
      </c>
      <c r="B342" s="3" t="s">
        <v>237</v>
      </c>
      <c r="C342" s="2">
        <v>550006795</v>
      </c>
      <c r="D342" s="3" t="s">
        <v>1107</v>
      </c>
      <c r="E342" s="2" t="s">
        <v>1108</v>
      </c>
      <c r="F342" s="2">
        <v>550006142</v>
      </c>
      <c r="G342" s="3" t="s">
        <v>1102</v>
      </c>
      <c r="H342" s="3" t="s">
        <v>1532</v>
      </c>
      <c r="J342" s="9"/>
      <c r="L342" s="9"/>
      <c r="N342" s="9"/>
      <c r="R342" s="9"/>
      <c r="T342" s="9"/>
      <c r="V342" s="50"/>
    </row>
    <row r="343" spans="1:22" x14ac:dyDescent="0.3">
      <c r="A343" s="2">
        <v>550005904</v>
      </c>
      <c r="B343" s="3" t="s">
        <v>238</v>
      </c>
      <c r="C343" s="2">
        <v>550005649</v>
      </c>
      <c r="D343" s="3" t="s">
        <v>1101</v>
      </c>
      <c r="E343" s="2" t="s">
        <v>1094</v>
      </c>
      <c r="F343" s="2"/>
      <c r="G343" s="3" t="s">
        <v>1102</v>
      </c>
      <c r="H343" s="3" t="s">
        <v>1200</v>
      </c>
      <c r="J343" s="9"/>
      <c r="L343" s="9"/>
      <c r="N343" s="9"/>
      <c r="R343" s="9"/>
      <c r="T343" s="9"/>
      <c r="V343" s="50"/>
    </row>
    <row r="344" spans="1:22" x14ac:dyDescent="0.3">
      <c r="A344" s="2">
        <v>550006142</v>
      </c>
      <c r="B344" s="3" t="s">
        <v>239</v>
      </c>
      <c r="C344" s="2">
        <v>550006795</v>
      </c>
      <c r="D344" s="3" t="s">
        <v>1107</v>
      </c>
      <c r="E344" s="2" t="s">
        <v>1094</v>
      </c>
      <c r="F344" s="2"/>
      <c r="G344" s="3" t="s">
        <v>1102</v>
      </c>
      <c r="H344" s="3" t="s">
        <v>692</v>
      </c>
      <c r="J344" s="9"/>
      <c r="L344" s="9"/>
      <c r="N344" s="9"/>
      <c r="R344" s="9"/>
      <c r="T344" s="9"/>
      <c r="V344" s="50"/>
    </row>
    <row r="345" spans="1:22" x14ac:dyDescent="0.3">
      <c r="A345" s="2">
        <v>550006241</v>
      </c>
      <c r="B345" s="3" t="s">
        <v>1456</v>
      </c>
      <c r="C345" s="2">
        <v>750050759</v>
      </c>
      <c r="D345" s="3" t="s">
        <v>1184</v>
      </c>
      <c r="E345" s="2" t="s">
        <v>1094</v>
      </c>
      <c r="F345" s="2"/>
      <c r="G345" s="3" t="s">
        <v>1102</v>
      </c>
      <c r="H345" s="3" t="s">
        <v>695</v>
      </c>
      <c r="J345" s="9"/>
      <c r="L345" s="9"/>
      <c r="N345" s="9"/>
      <c r="R345" s="9"/>
      <c r="T345" s="9"/>
      <c r="V345" s="50"/>
    </row>
    <row r="346" spans="1:22" x14ac:dyDescent="0.3">
      <c r="A346" s="2">
        <v>550006274</v>
      </c>
      <c r="B346" s="3" t="s">
        <v>1340</v>
      </c>
      <c r="C346" s="2">
        <v>550005649</v>
      </c>
      <c r="D346" s="3" t="s">
        <v>1101</v>
      </c>
      <c r="E346" s="2" t="s">
        <v>1094</v>
      </c>
      <c r="F346" s="2"/>
      <c r="G346" s="3" t="s">
        <v>1102</v>
      </c>
      <c r="H346" s="3" t="s">
        <v>1201</v>
      </c>
      <c r="J346" s="9"/>
      <c r="L346" s="9"/>
      <c r="N346" s="9"/>
      <c r="R346" s="9"/>
      <c r="T346" s="9"/>
      <c r="V346" s="50"/>
    </row>
    <row r="347" spans="1:22" x14ac:dyDescent="0.3">
      <c r="A347" s="2">
        <v>550006340</v>
      </c>
      <c r="B347" s="3" t="s">
        <v>1540</v>
      </c>
      <c r="C347" s="2">
        <v>550003354</v>
      </c>
      <c r="D347" s="3" t="s">
        <v>1128</v>
      </c>
      <c r="E347" s="2" t="s">
        <v>1094</v>
      </c>
      <c r="F347" s="2"/>
      <c r="G347" s="3" t="s">
        <v>1095</v>
      </c>
      <c r="H347" s="3" t="s">
        <v>1190</v>
      </c>
      <c r="J347" s="9"/>
      <c r="L347" s="9"/>
      <c r="N347" s="9"/>
      <c r="R347" s="9"/>
      <c r="T347" s="9"/>
      <c r="V347" s="50"/>
    </row>
    <row r="348" spans="1:22" x14ac:dyDescent="0.3">
      <c r="A348" s="2">
        <v>550006357</v>
      </c>
      <c r="B348" s="3" t="s">
        <v>240</v>
      </c>
      <c r="C348" s="2">
        <v>550007769</v>
      </c>
      <c r="D348" s="3" t="s">
        <v>1112</v>
      </c>
      <c r="E348" s="2" t="s">
        <v>1094</v>
      </c>
      <c r="F348" s="2"/>
      <c r="G348" s="3" t="s">
        <v>1095</v>
      </c>
      <c r="H348" s="3" t="s">
        <v>1203</v>
      </c>
      <c r="J348" s="9"/>
      <c r="L348" s="9"/>
      <c r="N348" s="9"/>
      <c r="R348" s="9"/>
      <c r="T348" s="9"/>
      <c r="V348" s="50"/>
    </row>
    <row r="349" spans="1:22" x14ac:dyDescent="0.3">
      <c r="A349" s="2">
        <v>550006365</v>
      </c>
      <c r="B349" s="3" t="s">
        <v>1342</v>
      </c>
      <c r="C349" s="2">
        <v>550007769</v>
      </c>
      <c r="D349" s="3" t="s">
        <v>1112</v>
      </c>
      <c r="E349" s="2" t="s">
        <v>1108</v>
      </c>
      <c r="F349" s="2">
        <v>550006357</v>
      </c>
      <c r="G349" s="3" t="s">
        <v>1095</v>
      </c>
      <c r="H349" s="3" t="s">
        <v>1204</v>
      </c>
      <c r="J349" s="9"/>
      <c r="L349" s="9"/>
      <c r="N349" s="9"/>
      <c r="R349" s="9"/>
      <c r="T349" s="9"/>
      <c r="V349" s="50"/>
    </row>
    <row r="350" spans="1:22" x14ac:dyDescent="0.3">
      <c r="A350" s="2">
        <v>550006373</v>
      </c>
      <c r="B350" s="3" t="s">
        <v>1343</v>
      </c>
      <c r="C350" s="2">
        <v>550007769</v>
      </c>
      <c r="D350" s="3" t="s">
        <v>1112</v>
      </c>
      <c r="E350" s="2" t="s">
        <v>1108</v>
      </c>
      <c r="F350" s="2">
        <v>550006357</v>
      </c>
      <c r="G350" s="3" t="s">
        <v>1095</v>
      </c>
      <c r="H350" s="3" t="s">
        <v>1205</v>
      </c>
      <c r="J350" s="9"/>
      <c r="L350" s="9"/>
      <c r="N350" s="9"/>
      <c r="R350" s="9"/>
      <c r="T350" s="9"/>
      <c r="V350" s="50"/>
    </row>
    <row r="351" spans="1:22" x14ac:dyDescent="0.3">
      <c r="A351" s="2">
        <v>550006415</v>
      </c>
      <c r="B351" s="3" t="s">
        <v>1341</v>
      </c>
      <c r="C351" s="2">
        <v>550005649</v>
      </c>
      <c r="D351" s="3" t="s">
        <v>1101</v>
      </c>
      <c r="E351" s="2" t="s">
        <v>1094</v>
      </c>
      <c r="F351" s="2"/>
      <c r="G351" s="3" t="s">
        <v>1114</v>
      </c>
      <c r="H351" s="3" t="s">
        <v>694</v>
      </c>
      <c r="J351" s="9"/>
      <c r="L351" s="9"/>
      <c r="N351" s="9"/>
      <c r="R351" s="9"/>
      <c r="T351" s="9"/>
      <c r="V351" s="50"/>
    </row>
    <row r="352" spans="1:22" x14ac:dyDescent="0.3">
      <c r="A352" s="2">
        <v>550006829</v>
      </c>
      <c r="B352" s="3" t="s">
        <v>241</v>
      </c>
      <c r="C352" s="2">
        <v>550000467</v>
      </c>
      <c r="D352" s="3" t="s">
        <v>1175</v>
      </c>
      <c r="E352" s="2" t="s">
        <v>1094</v>
      </c>
      <c r="F352" s="2"/>
      <c r="G352" s="3" t="s">
        <v>1095</v>
      </c>
      <c r="H352" s="3" t="s">
        <v>695</v>
      </c>
      <c r="J352" s="9"/>
      <c r="L352" s="9"/>
      <c r="N352" s="9"/>
      <c r="R352" s="9"/>
      <c r="T352" s="9"/>
      <c r="V352" s="50"/>
    </row>
    <row r="353" spans="1:22" x14ac:dyDescent="0.3">
      <c r="A353" s="2">
        <v>570000463</v>
      </c>
      <c r="B353" s="3" t="s">
        <v>242</v>
      </c>
      <c r="C353" s="2">
        <v>570010173</v>
      </c>
      <c r="D353" s="3" t="s">
        <v>1161</v>
      </c>
      <c r="E353" s="2" t="s">
        <v>1094</v>
      </c>
      <c r="F353" s="2"/>
      <c r="G353" s="3" t="s">
        <v>1095</v>
      </c>
      <c r="H353" s="3" t="s">
        <v>696</v>
      </c>
      <c r="J353" s="9"/>
      <c r="L353" s="9"/>
      <c r="N353" s="9"/>
      <c r="R353" s="9"/>
      <c r="T353" s="9"/>
      <c r="V353" s="50"/>
    </row>
    <row r="354" spans="1:22" x14ac:dyDescent="0.3">
      <c r="A354" s="2">
        <v>570000802</v>
      </c>
      <c r="B354" s="3" t="s">
        <v>243</v>
      </c>
      <c r="C354" s="2">
        <v>570001156</v>
      </c>
      <c r="D354" s="3" t="s">
        <v>1100</v>
      </c>
      <c r="E354" s="2" t="s">
        <v>1094</v>
      </c>
      <c r="F354" s="2"/>
      <c r="G354" s="3" t="s">
        <v>1095</v>
      </c>
      <c r="H354" s="3" t="s">
        <v>1210</v>
      </c>
      <c r="J354" s="9"/>
      <c r="L354" s="9"/>
      <c r="N354" s="9"/>
      <c r="R354" s="9"/>
      <c r="T354" s="9"/>
      <c r="V354" s="50"/>
    </row>
    <row r="355" spans="1:22" x14ac:dyDescent="0.3">
      <c r="A355" s="2">
        <v>570000927</v>
      </c>
      <c r="B355" s="3" t="s">
        <v>71</v>
      </c>
      <c r="C355" s="2">
        <v>570010173</v>
      </c>
      <c r="D355" s="3" t="s">
        <v>1161</v>
      </c>
      <c r="E355" s="2" t="s">
        <v>1094</v>
      </c>
      <c r="F355" s="2"/>
      <c r="G355" s="3" t="s">
        <v>1095</v>
      </c>
      <c r="H355" s="3" t="s">
        <v>1541</v>
      </c>
      <c r="J355" s="9"/>
      <c r="L355" s="9"/>
      <c r="N355" s="9"/>
      <c r="R355" s="9"/>
      <c r="T355" s="9"/>
      <c r="V355" s="50"/>
    </row>
    <row r="356" spans="1:22" x14ac:dyDescent="0.3">
      <c r="A356" s="2">
        <v>570001032</v>
      </c>
      <c r="B356" s="3" t="s">
        <v>244</v>
      </c>
      <c r="C356" s="2">
        <v>750056368</v>
      </c>
      <c r="D356" s="3" t="s">
        <v>1106</v>
      </c>
      <c r="E356" s="2" t="s">
        <v>1094</v>
      </c>
      <c r="F356" s="2"/>
      <c r="G356" s="3" t="s">
        <v>1095</v>
      </c>
      <c r="H356" s="3" t="s">
        <v>697</v>
      </c>
      <c r="J356" s="9"/>
      <c r="L356" s="9"/>
      <c r="N356" s="9"/>
      <c r="R356" s="9"/>
      <c r="T356" s="9"/>
      <c r="V356" s="50"/>
    </row>
    <row r="357" spans="1:22" x14ac:dyDescent="0.3">
      <c r="A357" s="2">
        <v>570001081</v>
      </c>
      <c r="B357" s="3" t="s">
        <v>245</v>
      </c>
      <c r="C357" s="2">
        <v>570009928</v>
      </c>
      <c r="D357" s="3" t="s">
        <v>1212</v>
      </c>
      <c r="E357" s="2" t="s">
        <v>1094</v>
      </c>
      <c r="F357" s="2"/>
      <c r="G357" s="3" t="s">
        <v>1104</v>
      </c>
      <c r="H357" s="3" t="s">
        <v>1211</v>
      </c>
      <c r="J357" s="9"/>
      <c r="L357" s="9"/>
      <c r="N357" s="9"/>
      <c r="R357" s="9"/>
      <c r="T357" s="9"/>
      <c r="V357" s="50"/>
    </row>
    <row r="358" spans="1:22" x14ac:dyDescent="0.3">
      <c r="A358" s="2">
        <v>570001107</v>
      </c>
      <c r="B358" s="3" t="s">
        <v>246</v>
      </c>
      <c r="C358" s="2">
        <v>570009928</v>
      </c>
      <c r="D358" s="3" t="s">
        <v>1212</v>
      </c>
      <c r="E358" s="2" t="s">
        <v>1094</v>
      </c>
      <c r="F358" s="2"/>
      <c r="G358" s="3" t="s">
        <v>1095</v>
      </c>
      <c r="H358" s="3" t="s">
        <v>1211</v>
      </c>
      <c r="J358" s="9"/>
      <c r="L358" s="9"/>
      <c r="N358" s="9"/>
      <c r="R358" s="9"/>
      <c r="T358" s="9"/>
      <c r="V358" s="50"/>
    </row>
    <row r="359" spans="1:22" x14ac:dyDescent="0.3">
      <c r="A359" s="2">
        <v>570002048</v>
      </c>
      <c r="B359" s="3" t="s">
        <v>247</v>
      </c>
      <c r="C359" s="2">
        <v>570001198</v>
      </c>
      <c r="D359" s="3" t="s">
        <v>1100</v>
      </c>
      <c r="E359" s="2" t="s">
        <v>1094</v>
      </c>
      <c r="F359" s="2"/>
      <c r="G359" s="3" t="s">
        <v>1095</v>
      </c>
      <c r="H359" s="3" t="s">
        <v>698</v>
      </c>
      <c r="J359" s="9"/>
      <c r="L359" s="9"/>
      <c r="N359" s="9"/>
      <c r="R359" s="9"/>
      <c r="T359" s="9"/>
      <c r="V359" s="50"/>
    </row>
    <row r="360" spans="1:22" x14ac:dyDescent="0.3">
      <c r="A360" s="2">
        <v>570002063</v>
      </c>
      <c r="B360" s="3" t="s">
        <v>248</v>
      </c>
      <c r="C360" s="2">
        <v>570015487</v>
      </c>
      <c r="D360" s="3" t="s">
        <v>1161</v>
      </c>
      <c r="E360" s="2" t="s">
        <v>1094</v>
      </c>
      <c r="F360" s="2"/>
      <c r="G360" s="3" t="s">
        <v>1095</v>
      </c>
      <c r="H360" s="3" t="s">
        <v>699</v>
      </c>
      <c r="J360" s="9"/>
      <c r="L360" s="9"/>
      <c r="N360" s="9"/>
      <c r="R360" s="9"/>
      <c r="T360" s="9"/>
      <c r="V360" s="50"/>
    </row>
    <row r="361" spans="1:22" x14ac:dyDescent="0.3">
      <c r="A361" s="2">
        <v>570002071</v>
      </c>
      <c r="B361" s="3" t="s">
        <v>249</v>
      </c>
      <c r="C361" s="2">
        <v>570001206</v>
      </c>
      <c r="D361" s="3" t="s">
        <v>1100</v>
      </c>
      <c r="E361" s="2" t="s">
        <v>1094</v>
      </c>
      <c r="F361" s="2"/>
      <c r="G361" s="3" t="s">
        <v>1095</v>
      </c>
      <c r="H361" s="3" t="s">
        <v>1213</v>
      </c>
      <c r="J361" s="9"/>
      <c r="L361" s="9"/>
      <c r="N361" s="9"/>
      <c r="R361" s="9"/>
      <c r="T361" s="9"/>
      <c r="V361" s="50"/>
    </row>
    <row r="362" spans="1:22" x14ac:dyDescent="0.3">
      <c r="A362" s="2">
        <v>570002089</v>
      </c>
      <c r="B362" s="3" t="s">
        <v>250</v>
      </c>
      <c r="C362" s="2">
        <v>570000497</v>
      </c>
      <c r="D362" s="3" t="s">
        <v>1128</v>
      </c>
      <c r="E362" s="2" t="s">
        <v>1108</v>
      </c>
      <c r="F362" s="2">
        <v>570004234</v>
      </c>
      <c r="G362" s="3" t="s">
        <v>1095</v>
      </c>
      <c r="H362" s="3" t="s">
        <v>1542</v>
      </c>
      <c r="J362" s="9"/>
      <c r="L362" s="9"/>
      <c r="N362" s="9"/>
      <c r="R362" s="9"/>
      <c r="T362" s="9"/>
      <c r="V362" s="50"/>
    </row>
    <row r="363" spans="1:22" x14ac:dyDescent="0.3">
      <c r="A363" s="2">
        <v>570002097</v>
      </c>
      <c r="B363" s="3" t="s">
        <v>251</v>
      </c>
      <c r="C363" s="2">
        <v>570001222</v>
      </c>
      <c r="D363" s="3" t="s">
        <v>1100</v>
      </c>
      <c r="E363" s="2" t="s">
        <v>1094</v>
      </c>
      <c r="F363" s="2"/>
      <c r="G363" s="3" t="s">
        <v>1095</v>
      </c>
      <c r="H363" s="3" t="s">
        <v>700</v>
      </c>
      <c r="J363" s="9"/>
      <c r="L363" s="9"/>
      <c r="N363" s="9"/>
      <c r="R363" s="9"/>
      <c r="T363" s="9"/>
      <c r="V363" s="50"/>
    </row>
    <row r="364" spans="1:22" x14ac:dyDescent="0.3">
      <c r="A364" s="2">
        <v>570002105</v>
      </c>
      <c r="B364" s="3" t="s">
        <v>252</v>
      </c>
      <c r="C364" s="2">
        <v>570010124</v>
      </c>
      <c r="D364" s="3" t="s">
        <v>1101</v>
      </c>
      <c r="E364" s="2" t="s">
        <v>1094</v>
      </c>
      <c r="F364" s="2"/>
      <c r="G364" s="3" t="s">
        <v>1095</v>
      </c>
      <c r="H364" s="3" t="s">
        <v>1214</v>
      </c>
      <c r="J364" s="9"/>
      <c r="L364" s="9"/>
      <c r="N364" s="9"/>
      <c r="R364" s="9"/>
      <c r="T364" s="9"/>
      <c r="V364" s="50"/>
    </row>
    <row r="365" spans="1:22" x14ac:dyDescent="0.3">
      <c r="A365" s="2">
        <v>570002311</v>
      </c>
      <c r="B365" s="3" t="s">
        <v>253</v>
      </c>
      <c r="C365" s="2">
        <v>570001248</v>
      </c>
      <c r="D365" s="3" t="s">
        <v>1161</v>
      </c>
      <c r="E365" s="2" t="s">
        <v>1094</v>
      </c>
      <c r="F365" s="2"/>
      <c r="G365" s="3" t="s">
        <v>1095</v>
      </c>
      <c r="H365" s="3" t="s">
        <v>701</v>
      </c>
      <c r="J365" s="9"/>
      <c r="L365" s="9"/>
      <c r="N365" s="9"/>
      <c r="R365" s="9"/>
      <c r="T365" s="9"/>
      <c r="V365" s="50"/>
    </row>
    <row r="366" spans="1:22" x14ac:dyDescent="0.3">
      <c r="A366" s="2">
        <v>570002600</v>
      </c>
      <c r="B366" s="3" t="s">
        <v>254</v>
      </c>
      <c r="C366" s="2">
        <v>570001255</v>
      </c>
      <c r="D366" s="3" t="s">
        <v>1161</v>
      </c>
      <c r="E366" s="2" t="s">
        <v>1094</v>
      </c>
      <c r="F366" s="2"/>
      <c r="G366" s="3" t="s">
        <v>1095</v>
      </c>
      <c r="H366" s="3" t="s">
        <v>699</v>
      </c>
      <c r="J366" s="9"/>
      <c r="L366" s="9"/>
      <c r="N366" s="9"/>
      <c r="R366" s="9"/>
      <c r="T366" s="9"/>
      <c r="V366" s="50"/>
    </row>
    <row r="367" spans="1:22" x14ac:dyDescent="0.3">
      <c r="A367" s="2">
        <v>570003418</v>
      </c>
      <c r="B367" s="3" t="s">
        <v>255</v>
      </c>
      <c r="C367" s="2">
        <v>570010173</v>
      </c>
      <c r="D367" s="3" t="s">
        <v>1161</v>
      </c>
      <c r="E367" s="2" t="s">
        <v>1094</v>
      </c>
      <c r="F367" s="2"/>
      <c r="G367" s="3" t="s">
        <v>1095</v>
      </c>
      <c r="H367" s="3" t="s">
        <v>699</v>
      </c>
      <c r="J367" s="9"/>
      <c r="L367" s="9"/>
      <c r="N367" s="9"/>
      <c r="R367" s="9"/>
      <c r="T367" s="9"/>
      <c r="V367" s="50"/>
    </row>
    <row r="368" spans="1:22" x14ac:dyDescent="0.3">
      <c r="A368" s="2">
        <v>570003459</v>
      </c>
      <c r="B368" s="3" t="s">
        <v>256</v>
      </c>
      <c r="C368" s="2">
        <v>570010173</v>
      </c>
      <c r="D368" s="3" t="s">
        <v>1161</v>
      </c>
      <c r="E368" s="2" t="s">
        <v>1094</v>
      </c>
      <c r="F368" s="2"/>
      <c r="G368" s="3" t="s">
        <v>1095</v>
      </c>
      <c r="H368" s="3" t="s">
        <v>702</v>
      </c>
      <c r="J368" s="9"/>
      <c r="L368" s="9"/>
      <c r="N368" s="9"/>
      <c r="R368" s="9"/>
      <c r="T368" s="9"/>
      <c r="V368" s="50"/>
    </row>
    <row r="369" spans="1:22" x14ac:dyDescent="0.3">
      <c r="A369" s="2">
        <v>570003509</v>
      </c>
      <c r="B369" s="3" t="s">
        <v>257</v>
      </c>
      <c r="C369" s="2">
        <v>570026823</v>
      </c>
      <c r="D369" s="3" t="s">
        <v>1161</v>
      </c>
      <c r="E369" s="2" t="s">
        <v>1094</v>
      </c>
      <c r="F369" s="2"/>
      <c r="G369" s="3" t="s">
        <v>1095</v>
      </c>
      <c r="H369" s="3" t="s">
        <v>703</v>
      </c>
      <c r="J369" s="9"/>
      <c r="L369" s="9"/>
      <c r="N369" s="9"/>
      <c r="R369" s="9"/>
      <c r="T369" s="9"/>
      <c r="V369" s="50"/>
    </row>
    <row r="370" spans="1:22" x14ac:dyDescent="0.3">
      <c r="A370" s="2">
        <v>570003749</v>
      </c>
      <c r="B370" s="3" t="s">
        <v>258</v>
      </c>
      <c r="C370" s="2">
        <v>570010173</v>
      </c>
      <c r="D370" s="3" t="s">
        <v>1161</v>
      </c>
      <c r="E370" s="2" t="s">
        <v>1094</v>
      </c>
      <c r="F370" s="2"/>
      <c r="G370" s="3" t="s">
        <v>1095</v>
      </c>
      <c r="H370" s="3" t="s">
        <v>704</v>
      </c>
      <c r="J370" s="9"/>
      <c r="L370" s="9"/>
      <c r="N370" s="9"/>
      <c r="R370" s="9"/>
      <c r="T370" s="9"/>
      <c r="V370" s="50"/>
    </row>
    <row r="371" spans="1:22" x14ac:dyDescent="0.3">
      <c r="A371" s="2">
        <v>570004200</v>
      </c>
      <c r="B371" s="3" t="s">
        <v>1346</v>
      </c>
      <c r="C371" s="2">
        <v>570001156</v>
      </c>
      <c r="D371" s="3" t="s">
        <v>1100</v>
      </c>
      <c r="E371" s="2" t="s">
        <v>1108</v>
      </c>
      <c r="F371" s="2">
        <v>570000802</v>
      </c>
      <c r="G371" s="3" t="s">
        <v>1095</v>
      </c>
      <c r="H371" s="3" t="s">
        <v>1215</v>
      </c>
      <c r="J371" s="9"/>
      <c r="L371" s="9"/>
      <c r="N371" s="9"/>
      <c r="R371" s="9"/>
      <c r="T371" s="9"/>
      <c r="V371" s="50"/>
    </row>
    <row r="372" spans="1:22" x14ac:dyDescent="0.3">
      <c r="A372" s="2">
        <v>570004234</v>
      </c>
      <c r="B372" s="3" t="s">
        <v>259</v>
      </c>
      <c r="C372" s="2">
        <v>570000497</v>
      </c>
      <c r="D372" s="3" t="s">
        <v>1128</v>
      </c>
      <c r="E372" s="2" t="s">
        <v>1094</v>
      </c>
      <c r="F372" s="2"/>
      <c r="G372" s="3" t="s">
        <v>1095</v>
      </c>
      <c r="H372" s="3" t="s">
        <v>705</v>
      </c>
      <c r="J372" s="9"/>
      <c r="L372" s="9"/>
      <c r="N372" s="9"/>
      <c r="R372" s="9"/>
      <c r="T372" s="9"/>
      <c r="V372" s="50"/>
    </row>
    <row r="373" spans="1:22" x14ac:dyDescent="0.3">
      <c r="A373" s="2">
        <v>570004283</v>
      </c>
      <c r="B373" s="3" t="s">
        <v>260</v>
      </c>
      <c r="C373" s="2">
        <v>570025254</v>
      </c>
      <c r="D373" s="3" t="s">
        <v>1107</v>
      </c>
      <c r="E373" s="2" t="s">
        <v>1094</v>
      </c>
      <c r="F373" s="2"/>
      <c r="G373" s="3" t="s">
        <v>1095</v>
      </c>
      <c r="H373" s="3" t="s">
        <v>702</v>
      </c>
      <c r="J373" s="9"/>
      <c r="L373" s="9"/>
      <c r="N373" s="9"/>
      <c r="R373" s="9"/>
      <c r="T373" s="9"/>
      <c r="V373" s="50"/>
    </row>
    <row r="374" spans="1:22" x14ac:dyDescent="0.3">
      <c r="A374" s="2">
        <v>570004291</v>
      </c>
      <c r="B374" s="3" t="s">
        <v>261</v>
      </c>
      <c r="C374" s="2">
        <v>670014604</v>
      </c>
      <c r="D374" s="3" t="s">
        <v>1148</v>
      </c>
      <c r="E374" s="2" t="s">
        <v>1094</v>
      </c>
      <c r="F374" s="2"/>
      <c r="G374" s="3" t="s">
        <v>1095</v>
      </c>
      <c r="H374" s="3" t="s">
        <v>1207</v>
      </c>
      <c r="J374" s="9"/>
      <c r="L374" s="9"/>
      <c r="N374" s="9"/>
      <c r="R374" s="9"/>
      <c r="T374" s="9"/>
      <c r="V374" s="50"/>
    </row>
    <row r="375" spans="1:22" x14ac:dyDescent="0.3">
      <c r="A375" s="2">
        <v>570004317</v>
      </c>
      <c r="B375" s="3" t="s">
        <v>262</v>
      </c>
      <c r="C375" s="2">
        <v>750056368</v>
      </c>
      <c r="D375" s="3" t="s">
        <v>1106</v>
      </c>
      <c r="E375" s="2" t="s">
        <v>1094</v>
      </c>
      <c r="F375" s="2"/>
      <c r="G375" s="3" t="s">
        <v>1095</v>
      </c>
      <c r="H375" s="3" t="s">
        <v>699</v>
      </c>
      <c r="J375" s="9"/>
      <c r="L375" s="9"/>
      <c r="N375" s="9"/>
      <c r="R375" s="9"/>
      <c r="T375" s="9"/>
      <c r="V375" s="50"/>
    </row>
    <row r="376" spans="1:22" x14ac:dyDescent="0.3">
      <c r="A376" s="2">
        <v>570004333</v>
      </c>
      <c r="B376" s="3" t="s">
        <v>263</v>
      </c>
      <c r="C376" s="2">
        <v>570022350</v>
      </c>
      <c r="D376" s="3" t="s">
        <v>1118</v>
      </c>
      <c r="E376" s="2" t="s">
        <v>1094</v>
      </c>
      <c r="F376" s="2"/>
      <c r="G376" s="3" t="s">
        <v>1095</v>
      </c>
      <c r="H376" s="3" t="s">
        <v>699</v>
      </c>
      <c r="J376" s="9"/>
      <c r="L376" s="9"/>
      <c r="N376" s="9"/>
      <c r="R376" s="9"/>
      <c r="T376" s="9"/>
      <c r="V376" s="50"/>
    </row>
    <row r="377" spans="1:22" x14ac:dyDescent="0.3">
      <c r="A377" s="2">
        <v>570004341</v>
      </c>
      <c r="B377" s="3" t="s">
        <v>264</v>
      </c>
      <c r="C377" s="2">
        <v>570010173</v>
      </c>
      <c r="D377" s="3" t="s">
        <v>1161</v>
      </c>
      <c r="E377" s="2" t="s">
        <v>1094</v>
      </c>
      <c r="F377" s="2"/>
      <c r="G377" s="3" t="s">
        <v>1095</v>
      </c>
      <c r="H377" s="3" t="s">
        <v>699</v>
      </c>
      <c r="J377" s="9"/>
      <c r="L377" s="9"/>
      <c r="N377" s="9"/>
      <c r="R377" s="9"/>
      <c r="T377" s="9"/>
      <c r="V377" s="50"/>
    </row>
    <row r="378" spans="1:22" x14ac:dyDescent="0.3">
      <c r="A378" s="2">
        <v>570004366</v>
      </c>
      <c r="B378" s="3" t="s">
        <v>265</v>
      </c>
      <c r="C378" s="2">
        <v>670014604</v>
      </c>
      <c r="D378" s="3" t="s">
        <v>1148</v>
      </c>
      <c r="E378" s="2" t="s">
        <v>1094</v>
      </c>
      <c r="F378" s="2"/>
      <c r="G378" s="3" t="s">
        <v>1095</v>
      </c>
      <c r="H378" s="3" t="s">
        <v>1211</v>
      </c>
      <c r="J378" s="9"/>
      <c r="L378" s="9"/>
      <c r="N378" s="9"/>
      <c r="R378" s="9"/>
      <c r="T378" s="9"/>
      <c r="V378" s="50"/>
    </row>
    <row r="379" spans="1:22" x14ac:dyDescent="0.3">
      <c r="A379" s="2">
        <v>570004374</v>
      </c>
      <c r="B379" s="3" t="s">
        <v>266</v>
      </c>
      <c r="C379" s="2">
        <v>570001313</v>
      </c>
      <c r="D379" s="3" t="s">
        <v>1161</v>
      </c>
      <c r="E379" s="2" t="s">
        <v>1094</v>
      </c>
      <c r="F379" s="2"/>
      <c r="G379" s="3" t="s">
        <v>1095</v>
      </c>
      <c r="H379" s="3" t="s">
        <v>1216</v>
      </c>
      <c r="J379" s="9"/>
      <c r="L379" s="9"/>
      <c r="N379" s="9"/>
      <c r="R379" s="9"/>
      <c r="T379" s="9"/>
      <c r="V379" s="50"/>
    </row>
    <row r="380" spans="1:22" x14ac:dyDescent="0.3">
      <c r="A380" s="2">
        <v>570004382</v>
      </c>
      <c r="B380" s="3" t="s">
        <v>243</v>
      </c>
      <c r="C380" s="2">
        <v>570001321</v>
      </c>
      <c r="D380" s="3" t="s">
        <v>1161</v>
      </c>
      <c r="E380" s="2" t="s">
        <v>1094</v>
      </c>
      <c r="F380" s="2"/>
      <c r="G380" s="3" t="s">
        <v>1095</v>
      </c>
      <c r="H380" s="3" t="s">
        <v>706</v>
      </c>
      <c r="J380" s="9"/>
      <c r="L380" s="9"/>
      <c r="N380" s="9"/>
      <c r="R380" s="9"/>
      <c r="T380" s="9"/>
      <c r="V380" s="50"/>
    </row>
    <row r="381" spans="1:22" x14ac:dyDescent="0.3">
      <c r="A381" s="2">
        <v>570004390</v>
      </c>
      <c r="B381" s="3" t="s">
        <v>267</v>
      </c>
      <c r="C381" s="2">
        <v>570010173</v>
      </c>
      <c r="D381" s="3" t="s">
        <v>1161</v>
      </c>
      <c r="E381" s="2" t="s">
        <v>1094</v>
      </c>
      <c r="F381" s="2"/>
      <c r="G381" s="3" t="s">
        <v>1095</v>
      </c>
      <c r="H381" s="3" t="s">
        <v>707</v>
      </c>
      <c r="J381" s="9"/>
      <c r="L381" s="9"/>
      <c r="N381" s="9"/>
      <c r="R381" s="9"/>
      <c r="T381" s="9"/>
      <c r="V381" s="50"/>
    </row>
    <row r="382" spans="1:22" x14ac:dyDescent="0.3">
      <c r="A382" s="2">
        <v>570004408</v>
      </c>
      <c r="B382" s="3" t="s">
        <v>71</v>
      </c>
      <c r="C382" s="2">
        <v>570024794</v>
      </c>
      <c r="D382" s="3" t="s">
        <v>1161</v>
      </c>
      <c r="E382" s="2" t="s">
        <v>1094</v>
      </c>
      <c r="F382" s="2"/>
      <c r="G382" s="3" t="s">
        <v>1095</v>
      </c>
      <c r="H382" s="3" t="s">
        <v>708</v>
      </c>
      <c r="J382" s="9"/>
      <c r="L382" s="9"/>
      <c r="N382" s="9"/>
      <c r="R382" s="9"/>
      <c r="T382" s="9"/>
      <c r="V382" s="50"/>
    </row>
    <row r="383" spans="1:22" x14ac:dyDescent="0.3">
      <c r="A383" s="2">
        <v>570004416</v>
      </c>
      <c r="B383" s="3" t="s">
        <v>268</v>
      </c>
      <c r="C383" s="2">
        <v>670014604</v>
      </c>
      <c r="D383" s="3" t="s">
        <v>1148</v>
      </c>
      <c r="E383" s="2" t="s">
        <v>1094</v>
      </c>
      <c r="F383" s="2"/>
      <c r="G383" s="3" t="s">
        <v>1095</v>
      </c>
      <c r="H383" s="3" t="s">
        <v>706</v>
      </c>
      <c r="J383" s="9"/>
      <c r="L383" s="9"/>
      <c r="N383" s="9"/>
      <c r="R383" s="9"/>
      <c r="T383" s="9"/>
      <c r="V383" s="50"/>
    </row>
    <row r="384" spans="1:22" x14ac:dyDescent="0.3">
      <c r="A384" s="2">
        <v>570004424</v>
      </c>
      <c r="B384" s="3" t="s">
        <v>269</v>
      </c>
      <c r="C384" s="2">
        <v>570001339</v>
      </c>
      <c r="D384" s="3" t="s">
        <v>1148</v>
      </c>
      <c r="E384" s="2" t="s">
        <v>1094</v>
      </c>
      <c r="F384" s="2"/>
      <c r="G384" s="3" t="s">
        <v>1095</v>
      </c>
      <c r="H384" s="3" t="s">
        <v>709</v>
      </c>
      <c r="J384" s="9"/>
      <c r="L384" s="9"/>
      <c r="N384" s="9"/>
      <c r="R384" s="9"/>
      <c r="T384" s="9"/>
      <c r="V384" s="50"/>
    </row>
    <row r="385" spans="1:22" x14ac:dyDescent="0.3">
      <c r="A385" s="2">
        <v>570004457</v>
      </c>
      <c r="B385" s="3" t="s">
        <v>270</v>
      </c>
      <c r="C385" s="2">
        <v>570025254</v>
      </c>
      <c r="D385" s="3" t="s">
        <v>1107</v>
      </c>
      <c r="E385" s="2" t="s">
        <v>1094</v>
      </c>
      <c r="F385" s="2">
        <v>570004283</v>
      </c>
      <c r="G385" s="3" t="s">
        <v>1095</v>
      </c>
      <c r="H385" s="3" t="s">
        <v>1543</v>
      </c>
      <c r="J385" s="9"/>
      <c r="L385" s="9"/>
      <c r="N385" s="9"/>
      <c r="R385" s="9"/>
      <c r="T385" s="9"/>
      <c r="V385" s="50"/>
    </row>
    <row r="386" spans="1:22" x14ac:dyDescent="0.3">
      <c r="A386" s="2">
        <v>570004663</v>
      </c>
      <c r="B386" s="3" t="s">
        <v>271</v>
      </c>
      <c r="C386" s="2">
        <v>570001354</v>
      </c>
      <c r="D386" s="3" t="s">
        <v>1161</v>
      </c>
      <c r="E386" s="2" t="s">
        <v>1094</v>
      </c>
      <c r="F386" s="2"/>
      <c r="G386" s="3" t="s">
        <v>1095</v>
      </c>
      <c r="H386" s="3" t="s">
        <v>710</v>
      </c>
      <c r="J386" s="9"/>
      <c r="L386" s="9"/>
      <c r="N386" s="9"/>
      <c r="R386" s="9"/>
      <c r="T386" s="9"/>
      <c r="V386" s="50"/>
    </row>
    <row r="387" spans="1:22" x14ac:dyDescent="0.3">
      <c r="A387" s="2">
        <v>570005157</v>
      </c>
      <c r="B387" s="3" t="s">
        <v>272</v>
      </c>
      <c r="C387" s="2">
        <v>570011460</v>
      </c>
      <c r="D387" s="3" t="s">
        <v>1161</v>
      </c>
      <c r="E387" s="2" t="s">
        <v>1094</v>
      </c>
      <c r="F387" s="2"/>
      <c r="G387" s="3" t="s">
        <v>1095</v>
      </c>
      <c r="H387" s="3" t="s">
        <v>711</v>
      </c>
      <c r="J387" s="9"/>
      <c r="L387" s="9"/>
      <c r="N387" s="9"/>
      <c r="R387" s="9"/>
      <c r="T387" s="9"/>
      <c r="V387" s="50"/>
    </row>
    <row r="388" spans="1:22" x14ac:dyDescent="0.3">
      <c r="A388" s="2">
        <v>570005702</v>
      </c>
      <c r="B388" s="3" t="s">
        <v>273</v>
      </c>
      <c r="C388" s="2">
        <v>570026823</v>
      </c>
      <c r="D388" s="3" t="s">
        <v>1161</v>
      </c>
      <c r="E388" s="2" t="s">
        <v>1094</v>
      </c>
      <c r="F388" s="2"/>
      <c r="G388" s="3" t="s">
        <v>1102</v>
      </c>
      <c r="H388" s="3" t="s">
        <v>699</v>
      </c>
      <c r="J388" s="9"/>
      <c r="L388" s="9"/>
      <c r="N388" s="9"/>
      <c r="R388" s="9"/>
      <c r="T388" s="9"/>
      <c r="V388" s="50"/>
    </row>
    <row r="389" spans="1:22" x14ac:dyDescent="0.3">
      <c r="A389" s="2">
        <v>570005736</v>
      </c>
      <c r="B389" s="3" t="s">
        <v>1544</v>
      </c>
      <c r="C389" s="2">
        <v>570001156</v>
      </c>
      <c r="D389" s="3" t="s">
        <v>1100</v>
      </c>
      <c r="E389" s="2" t="s">
        <v>1094</v>
      </c>
      <c r="F389" s="2"/>
      <c r="G389" s="3" t="s">
        <v>1102</v>
      </c>
      <c r="H389" s="3" t="s">
        <v>1210</v>
      </c>
      <c r="J389" s="9"/>
      <c r="L389" s="9"/>
      <c r="N389" s="9"/>
      <c r="R389" s="9"/>
      <c r="T389" s="9"/>
      <c r="V389" s="50"/>
    </row>
    <row r="390" spans="1:22" x14ac:dyDescent="0.3">
      <c r="A390" s="2">
        <v>570005744</v>
      </c>
      <c r="B390" s="3" t="s">
        <v>274</v>
      </c>
      <c r="C390" s="2">
        <v>570010587</v>
      </c>
      <c r="D390" s="3" t="s">
        <v>1161</v>
      </c>
      <c r="E390" s="2" t="s">
        <v>1094</v>
      </c>
      <c r="F390" s="2"/>
      <c r="G390" s="3" t="s">
        <v>1102</v>
      </c>
      <c r="H390" s="3" t="s">
        <v>712</v>
      </c>
      <c r="J390" s="9"/>
      <c r="L390" s="9"/>
      <c r="N390" s="9"/>
      <c r="R390" s="9"/>
      <c r="T390" s="9"/>
      <c r="V390" s="50"/>
    </row>
    <row r="391" spans="1:22" x14ac:dyDescent="0.3">
      <c r="A391" s="2">
        <v>570005769</v>
      </c>
      <c r="B391" s="3" t="s">
        <v>275</v>
      </c>
      <c r="C391" s="2">
        <v>570012146</v>
      </c>
      <c r="D391" s="3" t="s">
        <v>1101</v>
      </c>
      <c r="E391" s="2" t="s">
        <v>1094</v>
      </c>
      <c r="F391" s="2"/>
      <c r="G391" s="3" t="s">
        <v>1102</v>
      </c>
      <c r="H391" s="3" t="s">
        <v>1543</v>
      </c>
      <c r="J391" s="9"/>
      <c r="L391" s="9"/>
      <c r="N391" s="9"/>
      <c r="R391" s="9"/>
      <c r="T391" s="9"/>
      <c r="V391" s="50"/>
    </row>
    <row r="392" spans="1:22" x14ac:dyDescent="0.3">
      <c r="A392" s="2">
        <v>570005777</v>
      </c>
      <c r="B392" s="3" t="s">
        <v>276</v>
      </c>
      <c r="C392" s="2">
        <v>570026823</v>
      </c>
      <c r="D392" s="3" t="s">
        <v>1161</v>
      </c>
      <c r="E392" s="2" t="s">
        <v>1094</v>
      </c>
      <c r="F392" s="2"/>
      <c r="G392" s="3" t="s">
        <v>1102</v>
      </c>
      <c r="H392" s="3" t="s">
        <v>1214</v>
      </c>
      <c r="J392" s="9"/>
      <c r="L392" s="9"/>
      <c r="N392" s="9"/>
      <c r="R392" s="9"/>
      <c r="T392" s="9"/>
      <c r="V392" s="50"/>
    </row>
    <row r="393" spans="1:22" x14ac:dyDescent="0.3">
      <c r="A393" s="2">
        <v>570005785</v>
      </c>
      <c r="B393" s="3" t="s">
        <v>277</v>
      </c>
      <c r="C393" s="2">
        <v>570026823</v>
      </c>
      <c r="D393" s="3" t="s">
        <v>1161</v>
      </c>
      <c r="E393" s="2" t="s">
        <v>1094</v>
      </c>
      <c r="F393" s="2"/>
      <c r="G393" s="3" t="s">
        <v>1102</v>
      </c>
      <c r="H393" s="3" t="s">
        <v>709</v>
      </c>
      <c r="J393" s="9"/>
      <c r="L393" s="9"/>
      <c r="N393" s="9"/>
      <c r="R393" s="9"/>
      <c r="T393" s="9"/>
      <c r="V393" s="50"/>
    </row>
    <row r="394" spans="1:22" x14ac:dyDescent="0.3">
      <c r="A394" s="2">
        <v>570009787</v>
      </c>
      <c r="B394" s="3" t="s">
        <v>278</v>
      </c>
      <c r="C394" s="2">
        <v>570010587</v>
      </c>
      <c r="D394" s="3" t="s">
        <v>1161</v>
      </c>
      <c r="E394" s="2" t="s">
        <v>1094</v>
      </c>
      <c r="F394" s="2"/>
      <c r="G394" s="3" t="s">
        <v>1095</v>
      </c>
      <c r="H394" s="3" t="s">
        <v>712</v>
      </c>
      <c r="J394" s="9"/>
      <c r="L394" s="9"/>
      <c r="N394" s="9"/>
      <c r="R394" s="9"/>
      <c r="T394" s="9"/>
      <c r="V394" s="50"/>
    </row>
    <row r="395" spans="1:22" x14ac:dyDescent="0.3">
      <c r="A395" s="2">
        <v>570009993</v>
      </c>
      <c r="B395" s="3" t="s">
        <v>279</v>
      </c>
      <c r="C395" s="2">
        <v>570011981</v>
      </c>
      <c r="D395" s="3" t="s">
        <v>1161</v>
      </c>
      <c r="E395" s="2" t="s">
        <v>1094</v>
      </c>
      <c r="F395" s="2"/>
      <c r="G395" s="3" t="s">
        <v>1095</v>
      </c>
      <c r="H395" s="3" t="s">
        <v>1545</v>
      </c>
      <c r="J395" s="9"/>
      <c r="L395" s="9"/>
      <c r="N395" s="9"/>
      <c r="R395" s="9"/>
      <c r="T395" s="9"/>
      <c r="V395" s="50"/>
    </row>
    <row r="396" spans="1:22" x14ac:dyDescent="0.3">
      <c r="A396" s="2">
        <v>570010009</v>
      </c>
      <c r="B396" s="3" t="s">
        <v>280</v>
      </c>
      <c r="C396" s="2">
        <v>570012674</v>
      </c>
      <c r="D396" s="3" t="s">
        <v>1161</v>
      </c>
      <c r="E396" s="2" t="s">
        <v>1094</v>
      </c>
      <c r="F396" s="2"/>
      <c r="G396" s="3" t="s">
        <v>1095</v>
      </c>
      <c r="H396" s="3" t="s">
        <v>1220</v>
      </c>
      <c r="J396" s="9"/>
      <c r="L396" s="9"/>
      <c r="N396" s="9"/>
      <c r="R396" s="9"/>
      <c r="T396" s="9"/>
      <c r="V396" s="50"/>
    </row>
    <row r="397" spans="1:22" x14ac:dyDescent="0.3">
      <c r="A397" s="2">
        <v>570010066</v>
      </c>
      <c r="B397" s="3" t="s">
        <v>1546</v>
      </c>
      <c r="C397" s="2">
        <v>570025437</v>
      </c>
      <c r="D397" s="3" t="s">
        <v>1161</v>
      </c>
      <c r="E397" s="2" t="s">
        <v>1108</v>
      </c>
      <c r="F397" s="2">
        <v>570014886</v>
      </c>
      <c r="G397" s="3" t="s">
        <v>1095</v>
      </c>
      <c r="H397" s="3" t="s">
        <v>709</v>
      </c>
      <c r="J397" s="9"/>
      <c r="L397" s="9"/>
      <c r="N397" s="9"/>
      <c r="R397" s="9"/>
      <c r="T397" s="9"/>
      <c r="V397" s="50"/>
    </row>
    <row r="398" spans="1:22" x14ac:dyDescent="0.3">
      <c r="A398" s="2">
        <v>570011171</v>
      </c>
      <c r="B398" s="3" t="s">
        <v>281</v>
      </c>
      <c r="C398" s="2">
        <v>570000430</v>
      </c>
      <c r="D398" s="3" t="s">
        <v>1128</v>
      </c>
      <c r="E398" s="2" t="s">
        <v>1094</v>
      </c>
      <c r="F398" s="2"/>
      <c r="G398" s="3" t="s">
        <v>1095</v>
      </c>
      <c r="H398" s="3" t="s">
        <v>1547</v>
      </c>
      <c r="J398" s="9"/>
      <c r="L398" s="9"/>
      <c r="N398" s="9"/>
      <c r="R398" s="9"/>
      <c r="T398" s="9"/>
      <c r="V398" s="50"/>
    </row>
    <row r="399" spans="1:22" x14ac:dyDescent="0.3">
      <c r="A399" s="2">
        <v>570011700</v>
      </c>
      <c r="B399" s="3" t="s">
        <v>282</v>
      </c>
      <c r="C399" s="2">
        <v>670014604</v>
      </c>
      <c r="D399" s="3" t="s">
        <v>1148</v>
      </c>
      <c r="E399" s="2" t="s">
        <v>1094</v>
      </c>
      <c r="F399" s="2"/>
      <c r="G399" s="3" t="s">
        <v>1095</v>
      </c>
      <c r="H399" s="3" t="s">
        <v>713</v>
      </c>
      <c r="J399" s="9"/>
      <c r="L399" s="9"/>
      <c r="N399" s="9"/>
      <c r="R399" s="9"/>
      <c r="T399" s="9"/>
      <c r="V399" s="50"/>
    </row>
    <row r="400" spans="1:22" x14ac:dyDescent="0.3">
      <c r="A400" s="2">
        <v>570011734</v>
      </c>
      <c r="B400" s="3" t="s">
        <v>283</v>
      </c>
      <c r="C400" s="2">
        <v>570005165</v>
      </c>
      <c r="D400" s="3" t="s">
        <v>1107</v>
      </c>
      <c r="E400" s="2" t="s">
        <v>1094</v>
      </c>
      <c r="F400" s="2"/>
      <c r="G400" s="3" t="s">
        <v>1095</v>
      </c>
      <c r="H400" s="3" t="s">
        <v>699</v>
      </c>
      <c r="J400" s="9"/>
      <c r="L400" s="9"/>
      <c r="N400" s="9"/>
      <c r="R400" s="9"/>
      <c r="T400" s="9"/>
      <c r="V400" s="50"/>
    </row>
    <row r="401" spans="1:22" x14ac:dyDescent="0.3">
      <c r="A401" s="2">
        <v>570011742</v>
      </c>
      <c r="B401" s="3" t="s">
        <v>1347</v>
      </c>
      <c r="C401" s="2">
        <v>570005165</v>
      </c>
      <c r="D401" s="3" t="s">
        <v>1107</v>
      </c>
      <c r="E401" s="2" t="s">
        <v>1108</v>
      </c>
      <c r="F401" s="2">
        <v>570011734</v>
      </c>
      <c r="G401" s="3" t="s">
        <v>1095</v>
      </c>
      <c r="H401" s="3" t="s">
        <v>699</v>
      </c>
      <c r="J401" s="9"/>
      <c r="L401" s="9"/>
      <c r="N401" s="9"/>
      <c r="R401" s="9"/>
      <c r="T401" s="9"/>
      <c r="V401" s="50"/>
    </row>
    <row r="402" spans="1:22" x14ac:dyDescent="0.3">
      <c r="A402" s="2">
        <v>570011767</v>
      </c>
      <c r="B402" s="3" t="s">
        <v>284</v>
      </c>
      <c r="C402" s="2">
        <v>570026823</v>
      </c>
      <c r="D402" s="3" t="s">
        <v>1161</v>
      </c>
      <c r="E402" s="2" t="s">
        <v>1094</v>
      </c>
      <c r="F402" s="2"/>
      <c r="G402" s="3" t="s">
        <v>1102</v>
      </c>
      <c r="H402" s="3" t="s">
        <v>714</v>
      </c>
      <c r="J402" s="9"/>
      <c r="L402" s="9"/>
      <c r="N402" s="9"/>
      <c r="R402" s="9"/>
      <c r="T402" s="9"/>
      <c r="V402" s="50"/>
    </row>
    <row r="403" spans="1:22" x14ac:dyDescent="0.3">
      <c r="A403" s="2">
        <v>570011866</v>
      </c>
      <c r="B403" s="3" t="s">
        <v>285</v>
      </c>
      <c r="C403" s="2">
        <v>570000497</v>
      </c>
      <c r="D403" s="3" t="s">
        <v>1128</v>
      </c>
      <c r="E403" s="2" t="s">
        <v>1094</v>
      </c>
      <c r="F403" s="2"/>
      <c r="G403" s="3" t="s">
        <v>1102</v>
      </c>
      <c r="H403" s="3" t="s">
        <v>705</v>
      </c>
      <c r="J403" s="9"/>
      <c r="L403" s="9"/>
      <c r="N403" s="9"/>
      <c r="R403" s="9"/>
      <c r="T403" s="9"/>
      <c r="V403" s="50"/>
    </row>
    <row r="404" spans="1:22" x14ac:dyDescent="0.3">
      <c r="A404" s="2">
        <v>570012047</v>
      </c>
      <c r="B404" s="3" t="s">
        <v>286</v>
      </c>
      <c r="C404" s="2">
        <v>210009932</v>
      </c>
      <c r="D404" s="3" t="s">
        <v>1151</v>
      </c>
      <c r="E404" s="2" t="s">
        <v>1094</v>
      </c>
      <c r="F404" s="2"/>
      <c r="G404" s="3" t="s">
        <v>1095</v>
      </c>
      <c r="H404" s="3" t="s">
        <v>715</v>
      </c>
      <c r="J404" s="9"/>
      <c r="L404" s="9"/>
      <c r="N404" s="9"/>
      <c r="R404" s="9"/>
      <c r="T404" s="9"/>
      <c r="V404" s="50"/>
    </row>
    <row r="405" spans="1:22" x14ac:dyDescent="0.3">
      <c r="A405" s="2">
        <v>570012468</v>
      </c>
      <c r="B405" s="3" t="s">
        <v>287</v>
      </c>
      <c r="C405" s="2">
        <v>570010173</v>
      </c>
      <c r="D405" s="3" t="s">
        <v>1161</v>
      </c>
      <c r="E405" s="2" t="s">
        <v>1094</v>
      </c>
      <c r="F405" s="2"/>
      <c r="G405" s="3" t="s">
        <v>1102</v>
      </c>
      <c r="H405" s="3" t="s">
        <v>696</v>
      </c>
      <c r="J405" s="9"/>
      <c r="L405" s="9"/>
      <c r="N405" s="9"/>
      <c r="R405" s="9"/>
      <c r="T405" s="9"/>
      <c r="V405" s="50"/>
    </row>
    <row r="406" spans="1:22" x14ac:dyDescent="0.3">
      <c r="A406" s="2">
        <v>570012484</v>
      </c>
      <c r="B406" s="3" t="s">
        <v>288</v>
      </c>
      <c r="C406" s="2">
        <v>570001198</v>
      </c>
      <c r="D406" s="3" t="s">
        <v>1100</v>
      </c>
      <c r="E406" s="2" t="s">
        <v>1094</v>
      </c>
      <c r="F406" s="2"/>
      <c r="G406" s="3" t="s">
        <v>1102</v>
      </c>
      <c r="H406" s="3" t="s">
        <v>698</v>
      </c>
      <c r="J406" s="9"/>
      <c r="L406" s="9"/>
      <c r="N406" s="9"/>
      <c r="R406" s="9"/>
      <c r="T406" s="9"/>
      <c r="V406" s="50"/>
    </row>
    <row r="407" spans="1:22" x14ac:dyDescent="0.3">
      <c r="A407" s="2">
        <v>570012534</v>
      </c>
      <c r="B407" s="3" t="s">
        <v>289</v>
      </c>
      <c r="C407" s="2">
        <v>570012526</v>
      </c>
      <c r="D407" s="3" t="s">
        <v>1161</v>
      </c>
      <c r="E407" s="2" t="s">
        <v>1094</v>
      </c>
      <c r="F407" s="2"/>
      <c r="G407" s="3" t="s">
        <v>1102</v>
      </c>
      <c r="H407" s="3" t="s">
        <v>1221</v>
      </c>
      <c r="J407" s="9"/>
      <c r="L407" s="9"/>
      <c r="N407" s="9"/>
      <c r="R407" s="9"/>
      <c r="T407" s="9"/>
      <c r="V407" s="50"/>
    </row>
    <row r="408" spans="1:22" x14ac:dyDescent="0.3">
      <c r="A408" s="2">
        <v>570012559</v>
      </c>
      <c r="B408" s="3" t="s">
        <v>290</v>
      </c>
      <c r="C408" s="2">
        <v>570001354</v>
      </c>
      <c r="D408" s="3" t="s">
        <v>1161</v>
      </c>
      <c r="E408" s="2" t="s">
        <v>1094</v>
      </c>
      <c r="F408" s="2"/>
      <c r="G408" s="3" t="s">
        <v>1102</v>
      </c>
      <c r="H408" s="3" t="s">
        <v>716</v>
      </c>
      <c r="J408" s="9"/>
      <c r="L408" s="9"/>
      <c r="N408" s="9"/>
      <c r="R408" s="9"/>
      <c r="T408" s="9"/>
      <c r="V408" s="50"/>
    </row>
    <row r="409" spans="1:22" x14ac:dyDescent="0.3">
      <c r="A409" s="2">
        <v>570012575</v>
      </c>
      <c r="B409" s="3" t="s">
        <v>291</v>
      </c>
      <c r="C409" s="2">
        <v>570012567</v>
      </c>
      <c r="D409" s="3" t="s">
        <v>1161</v>
      </c>
      <c r="E409" s="2" t="s">
        <v>1094</v>
      </c>
      <c r="F409" s="2"/>
      <c r="G409" s="3" t="s">
        <v>1102</v>
      </c>
      <c r="H409" s="3" t="s">
        <v>1217</v>
      </c>
      <c r="J409" s="9"/>
      <c r="L409" s="9"/>
      <c r="N409" s="9"/>
      <c r="R409" s="9"/>
      <c r="T409" s="9"/>
      <c r="V409" s="50"/>
    </row>
    <row r="410" spans="1:22" x14ac:dyDescent="0.3">
      <c r="A410" s="2">
        <v>570012609</v>
      </c>
      <c r="B410" s="3" t="s">
        <v>292</v>
      </c>
      <c r="C410" s="2">
        <v>570001222</v>
      </c>
      <c r="D410" s="3" t="s">
        <v>1100</v>
      </c>
      <c r="E410" s="2" t="s">
        <v>1094</v>
      </c>
      <c r="F410" s="2"/>
      <c r="G410" s="3" t="s">
        <v>1102</v>
      </c>
      <c r="H410" s="3" t="s">
        <v>700</v>
      </c>
      <c r="J410" s="9"/>
      <c r="L410" s="9"/>
      <c r="N410" s="9"/>
      <c r="R410" s="9"/>
      <c r="T410" s="9"/>
      <c r="V410" s="50"/>
    </row>
    <row r="411" spans="1:22" x14ac:dyDescent="0.3">
      <c r="A411" s="2">
        <v>570012625</v>
      </c>
      <c r="B411" s="3" t="s">
        <v>293</v>
      </c>
      <c r="C411" s="2">
        <v>570028449</v>
      </c>
      <c r="D411" s="3" t="s">
        <v>1161</v>
      </c>
      <c r="E411" s="2" t="s">
        <v>1094</v>
      </c>
      <c r="F411" s="2"/>
      <c r="G411" s="3" t="s">
        <v>1102</v>
      </c>
      <c r="H411" s="3" t="s">
        <v>1547</v>
      </c>
      <c r="J411" s="9"/>
      <c r="L411" s="9"/>
      <c r="N411" s="9"/>
      <c r="R411" s="9"/>
      <c r="T411" s="9"/>
      <c r="V411" s="50"/>
    </row>
    <row r="412" spans="1:22" x14ac:dyDescent="0.3">
      <c r="A412" s="2">
        <v>570012690</v>
      </c>
      <c r="B412" s="3" t="s">
        <v>294</v>
      </c>
      <c r="C412" s="2">
        <v>570012682</v>
      </c>
      <c r="D412" s="3" t="s">
        <v>1161</v>
      </c>
      <c r="E412" s="2" t="s">
        <v>1094</v>
      </c>
      <c r="F412" s="2"/>
      <c r="G412" s="3" t="s">
        <v>1095</v>
      </c>
      <c r="H412" s="3" t="s">
        <v>1219</v>
      </c>
      <c r="J412" s="9"/>
      <c r="L412" s="9"/>
      <c r="N412" s="9"/>
      <c r="R412" s="9"/>
      <c r="T412" s="9"/>
      <c r="V412" s="50"/>
    </row>
    <row r="413" spans="1:22" x14ac:dyDescent="0.3">
      <c r="A413" s="2">
        <v>570012716</v>
      </c>
      <c r="B413" s="3" t="s">
        <v>295</v>
      </c>
      <c r="C413" s="2">
        <v>570012708</v>
      </c>
      <c r="D413" s="3" t="s">
        <v>1161</v>
      </c>
      <c r="E413" s="2" t="s">
        <v>1094</v>
      </c>
      <c r="F413" s="2"/>
      <c r="G413" s="3" t="s">
        <v>1095</v>
      </c>
      <c r="H413" s="3" t="s">
        <v>718</v>
      </c>
      <c r="J413" s="9"/>
      <c r="L413" s="9"/>
      <c r="N413" s="9"/>
      <c r="R413" s="9"/>
      <c r="T413" s="9"/>
      <c r="V413" s="50"/>
    </row>
    <row r="414" spans="1:22" x14ac:dyDescent="0.3">
      <c r="A414" s="2">
        <v>570012724</v>
      </c>
      <c r="B414" s="3" t="s">
        <v>1348</v>
      </c>
      <c r="C414" s="2">
        <v>570012526</v>
      </c>
      <c r="D414" s="3" t="s">
        <v>1161</v>
      </c>
      <c r="E414" s="2" t="s">
        <v>1094</v>
      </c>
      <c r="F414" s="2"/>
      <c r="G414" s="3" t="s">
        <v>1095</v>
      </c>
      <c r="H414" s="3" t="s">
        <v>1221</v>
      </c>
      <c r="J414" s="9"/>
      <c r="L414" s="9"/>
      <c r="N414" s="9"/>
      <c r="R414" s="9"/>
      <c r="T414" s="9"/>
      <c r="V414" s="50"/>
    </row>
    <row r="415" spans="1:22" x14ac:dyDescent="0.3">
      <c r="A415" s="2">
        <v>570012732</v>
      </c>
      <c r="B415" s="3" t="s">
        <v>296</v>
      </c>
      <c r="C415" s="2">
        <v>570001909</v>
      </c>
      <c r="D415" s="3" t="s">
        <v>1100</v>
      </c>
      <c r="E415" s="2" t="s">
        <v>1094</v>
      </c>
      <c r="F415" s="2"/>
      <c r="G415" s="3" t="s">
        <v>1095</v>
      </c>
      <c r="H415" s="3" t="s">
        <v>719</v>
      </c>
      <c r="J415" s="9"/>
      <c r="L415" s="9"/>
      <c r="N415" s="9"/>
      <c r="R415" s="9"/>
      <c r="T415" s="9"/>
      <c r="V415" s="50"/>
    </row>
    <row r="416" spans="1:22" x14ac:dyDescent="0.3">
      <c r="A416" s="2">
        <v>570012765</v>
      </c>
      <c r="B416" s="3" t="s">
        <v>297</v>
      </c>
      <c r="C416" s="2">
        <v>570026823</v>
      </c>
      <c r="D416" s="3" t="s">
        <v>1161</v>
      </c>
      <c r="E416" s="2" t="s">
        <v>1094</v>
      </c>
      <c r="F416" s="2"/>
      <c r="G416" s="3" t="s">
        <v>1102</v>
      </c>
      <c r="H416" s="3" t="s">
        <v>1207</v>
      </c>
      <c r="J416" s="9"/>
      <c r="L416" s="9"/>
      <c r="N416" s="9"/>
      <c r="R416" s="9"/>
      <c r="T416" s="9"/>
      <c r="V416" s="50"/>
    </row>
    <row r="417" spans="1:22" x14ac:dyDescent="0.3">
      <c r="A417" s="2">
        <v>570012781</v>
      </c>
      <c r="B417" s="3" t="s">
        <v>298</v>
      </c>
      <c r="C417" s="2">
        <v>570012773</v>
      </c>
      <c r="D417" s="3" t="s">
        <v>1161</v>
      </c>
      <c r="E417" s="2" t="s">
        <v>1094</v>
      </c>
      <c r="F417" s="2"/>
      <c r="G417" s="3" t="s">
        <v>1095</v>
      </c>
      <c r="H417" s="3" t="s">
        <v>720</v>
      </c>
      <c r="J417" s="9"/>
      <c r="L417" s="9"/>
      <c r="N417" s="9"/>
      <c r="R417" s="9"/>
      <c r="T417" s="9"/>
      <c r="V417" s="50"/>
    </row>
    <row r="418" spans="1:22" x14ac:dyDescent="0.3">
      <c r="A418" s="2">
        <v>570012849</v>
      </c>
      <c r="B418" s="3" t="s">
        <v>299</v>
      </c>
      <c r="C418" s="2">
        <v>570000877</v>
      </c>
      <c r="D418" s="3" t="s">
        <v>1161</v>
      </c>
      <c r="E418" s="2" t="s">
        <v>1094</v>
      </c>
      <c r="F418" s="2"/>
      <c r="G418" s="3" t="s">
        <v>1102</v>
      </c>
      <c r="H418" s="3" t="s">
        <v>1223</v>
      </c>
      <c r="J418" s="9"/>
      <c r="L418" s="9"/>
      <c r="N418" s="9"/>
      <c r="R418" s="9"/>
      <c r="T418" s="9"/>
      <c r="V418" s="50"/>
    </row>
    <row r="419" spans="1:22" x14ac:dyDescent="0.3">
      <c r="A419" s="2">
        <v>570013078</v>
      </c>
      <c r="B419" s="3" t="s">
        <v>300</v>
      </c>
      <c r="C419" s="2">
        <v>570010173</v>
      </c>
      <c r="D419" s="3" t="s">
        <v>1161</v>
      </c>
      <c r="E419" s="2" t="s">
        <v>1094</v>
      </c>
      <c r="F419" s="2"/>
      <c r="G419" s="3" t="s">
        <v>1095</v>
      </c>
      <c r="H419" s="3" t="s">
        <v>721</v>
      </c>
      <c r="J419" s="9"/>
      <c r="L419" s="9"/>
      <c r="N419" s="9"/>
      <c r="R419" s="9"/>
      <c r="T419" s="9"/>
      <c r="V419" s="50"/>
    </row>
    <row r="420" spans="1:22" x14ac:dyDescent="0.3">
      <c r="A420" s="2">
        <v>570013102</v>
      </c>
      <c r="B420" s="3" t="s">
        <v>301</v>
      </c>
      <c r="C420" s="2">
        <v>570010173</v>
      </c>
      <c r="D420" s="3" t="s">
        <v>1161</v>
      </c>
      <c r="E420" s="2" t="s">
        <v>1094</v>
      </c>
      <c r="F420" s="2"/>
      <c r="G420" s="3" t="s">
        <v>1095</v>
      </c>
      <c r="H420" s="3" t="s">
        <v>722</v>
      </c>
      <c r="J420" s="9"/>
      <c r="L420" s="9"/>
      <c r="N420" s="9"/>
      <c r="R420" s="9"/>
      <c r="T420" s="9"/>
      <c r="V420" s="50"/>
    </row>
    <row r="421" spans="1:22" x14ac:dyDescent="0.3">
      <c r="A421" s="2">
        <v>570013128</v>
      </c>
      <c r="B421" s="3" t="s">
        <v>302</v>
      </c>
      <c r="C421" s="2">
        <v>570000877</v>
      </c>
      <c r="D421" s="3" t="s">
        <v>1161</v>
      </c>
      <c r="E421" s="2" t="s">
        <v>1094</v>
      </c>
      <c r="F421" s="2"/>
      <c r="G421" s="3" t="s">
        <v>1095</v>
      </c>
      <c r="H421" s="3" t="s">
        <v>1548</v>
      </c>
      <c r="J421" s="9"/>
      <c r="L421" s="9"/>
      <c r="N421" s="9"/>
      <c r="R421" s="9"/>
      <c r="T421" s="9"/>
      <c r="V421" s="50"/>
    </row>
    <row r="422" spans="1:22" x14ac:dyDescent="0.3">
      <c r="A422" s="2">
        <v>570013144</v>
      </c>
      <c r="B422" s="3" t="s">
        <v>303</v>
      </c>
      <c r="C422" s="2">
        <v>570026823</v>
      </c>
      <c r="D422" s="3" t="s">
        <v>1161</v>
      </c>
      <c r="E422" s="2" t="s">
        <v>1094</v>
      </c>
      <c r="F422" s="2"/>
      <c r="G422" s="3" t="s">
        <v>1095</v>
      </c>
      <c r="H422" s="3" t="s">
        <v>699</v>
      </c>
      <c r="J422" s="9"/>
      <c r="L422" s="9"/>
      <c r="N422" s="9"/>
      <c r="R422" s="9"/>
      <c r="T422" s="9"/>
      <c r="V422" s="50"/>
    </row>
    <row r="423" spans="1:22" x14ac:dyDescent="0.3">
      <c r="A423" s="2">
        <v>570013151</v>
      </c>
      <c r="B423" s="3" t="s">
        <v>304</v>
      </c>
      <c r="C423" s="2">
        <v>570001917</v>
      </c>
      <c r="D423" s="3" t="s">
        <v>1161</v>
      </c>
      <c r="E423" s="2" t="s">
        <v>1094</v>
      </c>
      <c r="F423" s="2"/>
      <c r="G423" s="3" t="s">
        <v>1095</v>
      </c>
      <c r="H423" s="3" t="s">
        <v>1222</v>
      </c>
      <c r="J423" s="9"/>
      <c r="L423" s="9"/>
      <c r="N423" s="9"/>
      <c r="R423" s="9"/>
      <c r="T423" s="9"/>
      <c r="V423" s="50"/>
    </row>
    <row r="424" spans="1:22" x14ac:dyDescent="0.3">
      <c r="A424" s="2">
        <v>570013318</v>
      </c>
      <c r="B424" s="3" t="s">
        <v>305</v>
      </c>
      <c r="C424" s="2">
        <v>570026823</v>
      </c>
      <c r="D424" s="3" t="s">
        <v>1161</v>
      </c>
      <c r="E424" s="2" t="s">
        <v>1094</v>
      </c>
      <c r="F424" s="2"/>
      <c r="G424" s="3" t="s">
        <v>1102</v>
      </c>
      <c r="H424" s="3" t="s">
        <v>709</v>
      </c>
      <c r="J424" s="9"/>
      <c r="L424" s="9"/>
      <c r="N424" s="9"/>
      <c r="R424" s="9"/>
      <c r="T424" s="9"/>
      <c r="V424" s="50"/>
    </row>
    <row r="425" spans="1:22" x14ac:dyDescent="0.3">
      <c r="A425" s="2">
        <v>570013565</v>
      </c>
      <c r="B425" s="3" t="s">
        <v>306</v>
      </c>
      <c r="C425" s="2">
        <v>570000877</v>
      </c>
      <c r="D425" s="3" t="s">
        <v>1161</v>
      </c>
      <c r="E425" s="2" t="s">
        <v>1094</v>
      </c>
      <c r="F425" s="2"/>
      <c r="G425" s="3" t="s">
        <v>1095</v>
      </c>
      <c r="H425" s="3" t="s">
        <v>1223</v>
      </c>
      <c r="J425" s="9"/>
      <c r="L425" s="9"/>
      <c r="N425" s="9"/>
      <c r="R425" s="9"/>
      <c r="T425" s="9"/>
      <c r="V425" s="50"/>
    </row>
    <row r="426" spans="1:22" x14ac:dyDescent="0.3">
      <c r="A426" s="2">
        <v>570013581</v>
      </c>
      <c r="B426" s="3" t="s">
        <v>307</v>
      </c>
      <c r="C426" s="2">
        <v>570010181</v>
      </c>
      <c r="D426" s="3" t="s">
        <v>1161</v>
      </c>
      <c r="E426" s="2" t="s">
        <v>1094</v>
      </c>
      <c r="F426" s="2"/>
      <c r="G426" s="3" t="s">
        <v>1102</v>
      </c>
      <c r="H426" s="3" t="s">
        <v>702</v>
      </c>
      <c r="J426" s="9"/>
      <c r="L426" s="9"/>
      <c r="N426" s="9"/>
      <c r="R426" s="9"/>
      <c r="T426" s="9"/>
      <c r="V426" s="50"/>
    </row>
    <row r="427" spans="1:22" x14ac:dyDescent="0.3">
      <c r="A427" s="2">
        <v>570013656</v>
      </c>
      <c r="B427" s="3" t="s">
        <v>308</v>
      </c>
      <c r="C427" s="2">
        <v>570010173</v>
      </c>
      <c r="D427" s="3" t="s">
        <v>1161</v>
      </c>
      <c r="E427" s="2" t="s">
        <v>1094</v>
      </c>
      <c r="F427" s="2"/>
      <c r="G427" s="3" t="s">
        <v>1095</v>
      </c>
      <c r="H427" s="3" t="s">
        <v>1225</v>
      </c>
      <c r="J427" s="9"/>
      <c r="L427" s="9"/>
      <c r="N427" s="9"/>
      <c r="R427" s="9"/>
      <c r="T427" s="9"/>
      <c r="V427" s="50"/>
    </row>
    <row r="428" spans="1:22" x14ac:dyDescent="0.3">
      <c r="A428" s="2">
        <v>570013680</v>
      </c>
      <c r="B428" s="3" t="s">
        <v>309</v>
      </c>
      <c r="C428" s="2">
        <v>570013672</v>
      </c>
      <c r="D428" s="3" t="s">
        <v>1161</v>
      </c>
      <c r="E428" s="2" t="s">
        <v>1094</v>
      </c>
      <c r="F428" s="2"/>
      <c r="G428" s="3" t="s">
        <v>1095</v>
      </c>
      <c r="H428" s="3" t="s">
        <v>699</v>
      </c>
      <c r="J428" s="9"/>
      <c r="L428" s="9"/>
      <c r="N428" s="9"/>
      <c r="R428" s="9"/>
      <c r="T428" s="9"/>
      <c r="V428" s="50"/>
    </row>
    <row r="429" spans="1:22" x14ac:dyDescent="0.3">
      <c r="A429" s="2">
        <v>570013714</v>
      </c>
      <c r="B429" s="3" t="s">
        <v>310</v>
      </c>
      <c r="C429" s="2">
        <v>570010173</v>
      </c>
      <c r="D429" s="3" t="s">
        <v>1161</v>
      </c>
      <c r="E429" s="2" t="s">
        <v>1094</v>
      </c>
      <c r="F429" s="2"/>
      <c r="G429" s="3" t="s">
        <v>1095</v>
      </c>
      <c r="H429" s="3" t="s">
        <v>723</v>
      </c>
      <c r="J429" s="9"/>
      <c r="L429" s="9"/>
      <c r="N429" s="9"/>
      <c r="R429" s="9"/>
      <c r="T429" s="9"/>
      <c r="V429" s="50"/>
    </row>
    <row r="430" spans="1:22" x14ac:dyDescent="0.3">
      <c r="A430" s="2">
        <v>570013771</v>
      </c>
      <c r="B430" s="3" t="s">
        <v>311</v>
      </c>
      <c r="C430" s="2">
        <v>570026823</v>
      </c>
      <c r="D430" s="3" t="s">
        <v>1161</v>
      </c>
      <c r="E430" s="2" t="s">
        <v>1094</v>
      </c>
      <c r="F430" s="2"/>
      <c r="G430" s="3" t="s">
        <v>1095</v>
      </c>
      <c r="H430" s="3" t="s">
        <v>1549</v>
      </c>
      <c r="J430" s="9"/>
      <c r="L430" s="9"/>
      <c r="N430" s="9"/>
      <c r="R430" s="9"/>
      <c r="T430" s="9"/>
      <c r="V430" s="50"/>
    </row>
    <row r="431" spans="1:22" x14ac:dyDescent="0.3">
      <c r="A431" s="2">
        <v>570013789</v>
      </c>
      <c r="B431" s="3" t="s">
        <v>312</v>
      </c>
      <c r="C431" s="2">
        <v>570013284</v>
      </c>
      <c r="D431" s="3" t="s">
        <v>1118</v>
      </c>
      <c r="E431" s="2" t="s">
        <v>1094</v>
      </c>
      <c r="F431" s="2"/>
      <c r="G431" s="3" t="s">
        <v>1095</v>
      </c>
      <c r="H431" s="3" t="s">
        <v>699</v>
      </c>
      <c r="J431" s="9"/>
      <c r="L431" s="9"/>
      <c r="N431" s="9"/>
      <c r="R431" s="9"/>
      <c r="T431" s="9"/>
      <c r="V431" s="50"/>
    </row>
    <row r="432" spans="1:22" x14ac:dyDescent="0.3">
      <c r="A432" s="2">
        <v>570013979</v>
      </c>
      <c r="B432" s="3" t="s">
        <v>313</v>
      </c>
      <c r="C432" s="2">
        <v>570028449</v>
      </c>
      <c r="D432" s="3" t="s">
        <v>1161</v>
      </c>
      <c r="E432" s="2" t="s">
        <v>1094</v>
      </c>
      <c r="F432" s="2"/>
      <c r="G432" s="3" t="s">
        <v>1102</v>
      </c>
      <c r="H432" s="3" t="s">
        <v>724</v>
      </c>
      <c r="J432" s="9"/>
      <c r="L432" s="9"/>
      <c r="N432" s="9"/>
      <c r="R432" s="9"/>
      <c r="T432" s="9"/>
      <c r="V432" s="50"/>
    </row>
    <row r="433" spans="1:22" x14ac:dyDescent="0.3">
      <c r="A433" s="2">
        <v>570014126</v>
      </c>
      <c r="B433" s="3" t="s">
        <v>314</v>
      </c>
      <c r="C433" s="2">
        <v>570014118</v>
      </c>
      <c r="D433" s="3" t="s">
        <v>1161</v>
      </c>
      <c r="E433" s="2" t="s">
        <v>1094</v>
      </c>
      <c r="F433" s="2"/>
      <c r="G433" s="3" t="s">
        <v>1095</v>
      </c>
      <c r="H433" s="3" t="s">
        <v>725</v>
      </c>
      <c r="J433" s="9"/>
      <c r="L433" s="9"/>
      <c r="N433" s="9"/>
      <c r="R433" s="9"/>
      <c r="T433" s="9"/>
      <c r="V433" s="50"/>
    </row>
    <row r="434" spans="1:22" x14ac:dyDescent="0.3">
      <c r="A434" s="2">
        <v>570014159</v>
      </c>
      <c r="B434" s="3" t="s">
        <v>315</v>
      </c>
      <c r="C434" s="2">
        <v>570014134</v>
      </c>
      <c r="D434" s="3" t="s">
        <v>1161</v>
      </c>
      <c r="E434" s="2" t="s">
        <v>1094</v>
      </c>
      <c r="F434" s="2"/>
      <c r="G434" s="3" t="s">
        <v>1095</v>
      </c>
      <c r="H434" s="3" t="s">
        <v>726</v>
      </c>
      <c r="J434" s="9"/>
      <c r="L434" s="9"/>
      <c r="N434" s="9"/>
      <c r="R434" s="9"/>
      <c r="T434" s="9"/>
      <c r="V434" s="50"/>
    </row>
    <row r="435" spans="1:22" x14ac:dyDescent="0.3">
      <c r="A435" s="2">
        <v>570014381</v>
      </c>
      <c r="B435" s="3" t="s">
        <v>316</v>
      </c>
      <c r="C435" s="2">
        <v>570010173</v>
      </c>
      <c r="D435" s="3" t="s">
        <v>1161</v>
      </c>
      <c r="E435" s="2" t="s">
        <v>1094</v>
      </c>
      <c r="F435" s="2"/>
      <c r="G435" s="3" t="s">
        <v>1095</v>
      </c>
      <c r="H435" s="3" t="s">
        <v>1224</v>
      </c>
      <c r="J435" s="9"/>
      <c r="L435" s="9"/>
      <c r="N435" s="9"/>
      <c r="R435" s="9"/>
      <c r="T435" s="9"/>
      <c r="V435" s="50"/>
    </row>
    <row r="436" spans="1:22" x14ac:dyDescent="0.3">
      <c r="A436" s="2">
        <v>570014399</v>
      </c>
      <c r="B436" s="3" t="s">
        <v>317</v>
      </c>
      <c r="C436" s="2">
        <v>570015263</v>
      </c>
      <c r="D436" s="3" t="s">
        <v>1161</v>
      </c>
      <c r="E436" s="2" t="s">
        <v>1094</v>
      </c>
      <c r="F436" s="2"/>
      <c r="G436" s="3" t="s">
        <v>1095</v>
      </c>
      <c r="H436" s="3" t="s">
        <v>714</v>
      </c>
      <c r="J436" s="9"/>
      <c r="L436" s="9"/>
      <c r="N436" s="9"/>
      <c r="R436" s="9"/>
      <c r="T436" s="9"/>
      <c r="V436" s="50"/>
    </row>
    <row r="437" spans="1:22" x14ac:dyDescent="0.3">
      <c r="A437" s="2">
        <v>570014605</v>
      </c>
      <c r="B437" s="3" t="s">
        <v>318</v>
      </c>
      <c r="C437" s="2">
        <v>570010173</v>
      </c>
      <c r="D437" s="3" t="s">
        <v>1161</v>
      </c>
      <c r="E437" s="2" t="s">
        <v>1094</v>
      </c>
      <c r="F437" s="2"/>
      <c r="G437" s="3" t="s">
        <v>1095</v>
      </c>
      <c r="H437" s="3" t="s">
        <v>727</v>
      </c>
      <c r="J437" s="9"/>
      <c r="L437" s="9"/>
      <c r="N437" s="9"/>
      <c r="R437" s="9"/>
      <c r="T437" s="9"/>
      <c r="V437" s="50"/>
    </row>
    <row r="438" spans="1:22" x14ac:dyDescent="0.3">
      <c r="A438" s="2">
        <v>570014639</v>
      </c>
      <c r="B438" s="3" t="s">
        <v>319</v>
      </c>
      <c r="C438" s="2">
        <v>570010173</v>
      </c>
      <c r="D438" s="3" t="s">
        <v>1161</v>
      </c>
      <c r="E438" s="2" t="s">
        <v>1094</v>
      </c>
      <c r="F438" s="2"/>
      <c r="G438" s="3" t="s">
        <v>1095</v>
      </c>
      <c r="H438" s="3" t="s">
        <v>1217</v>
      </c>
      <c r="J438" s="9"/>
      <c r="L438" s="9"/>
      <c r="N438" s="9"/>
      <c r="R438" s="9"/>
      <c r="T438" s="9"/>
      <c r="V438" s="50"/>
    </row>
    <row r="439" spans="1:22" x14ac:dyDescent="0.3">
      <c r="A439" s="2">
        <v>570014696</v>
      </c>
      <c r="B439" s="3" t="s">
        <v>1349</v>
      </c>
      <c r="C439" s="2">
        <v>570026823</v>
      </c>
      <c r="D439" s="3" t="s">
        <v>1161</v>
      </c>
      <c r="E439" s="2" t="s">
        <v>1108</v>
      </c>
      <c r="F439" s="2">
        <v>570013144</v>
      </c>
      <c r="G439" s="3" t="s">
        <v>1095</v>
      </c>
      <c r="H439" s="3" t="s">
        <v>1226</v>
      </c>
      <c r="J439" s="9"/>
      <c r="L439" s="9"/>
      <c r="N439" s="9"/>
      <c r="R439" s="9"/>
      <c r="T439" s="9"/>
      <c r="V439" s="50"/>
    </row>
    <row r="440" spans="1:22" x14ac:dyDescent="0.3">
      <c r="A440" s="2">
        <v>570014712</v>
      </c>
      <c r="B440" s="3" t="s">
        <v>320</v>
      </c>
      <c r="C440" s="2">
        <v>570025437</v>
      </c>
      <c r="D440" s="3" t="s">
        <v>1161</v>
      </c>
      <c r="E440" s="2" t="s">
        <v>1094</v>
      </c>
      <c r="F440" s="2"/>
      <c r="G440" s="3" t="s">
        <v>1095</v>
      </c>
      <c r="H440" s="3" t="s">
        <v>728</v>
      </c>
      <c r="J440" s="9"/>
      <c r="L440" s="9"/>
      <c r="N440" s="9"/>
      <c r="R440" s="9"/>
      <c r="T440" s="9"/>
      <c r="V440" s="50"/>
    </row>
    <row r="441" spans="1:22" x14ac:dyDescent="0.3">
      <c r="A441" s="2">
        <v>570014837</v>
      </c>
      <c r="B441" s="3" t="s">
        <v>321</v>
      </c>
      <c r="C441" s="2">
        <v>570002055</v>
      </c>
      <c r="D441" s="3" t="s">
        <v>1161</v>
      </c>
      <c r="E441" s="2" t="s">
        <v>1094</v>
      </c>
      <c r="F441" s="2"/>
      <c r="G441" s="3" t="s">
        <v>1095</v>
      </c>
      <c r="H441" s="3" t="s">
        <v>729</v>
      </c>
      <c r="J441" s="9"/>
      <c r="L441" s="9"/>
      <c r="N441" s="9"/>
      <c r="R441" s="9"/>
      <c r="T441" s="9"/>
      <c r="V441" s="50"/>
    </row>
    <row r="442" spans="1:22" x14ac:dyDescent="0.3">
      <c r="A442" s="2">
        <v>570014845</v>
      </c>
      <c r="B442" s="3" t="s">
        <v>322</v>
      </c>
      <c r="C442" s="2">
        <v>570016659</v>
      </c>
      <c r="D442" s="3" t="s">
        <v>1161</v>
      </c>
      <c r="E442" s="2" t="s">
        <v>1094</v>
      </c>
      <c r="F442" s="2"/>
      <c r="G442" s="3" t="s">
        <v>1095</v>
      </c>
      <c r="H442" s="3" t="s">
        <v>730</v>
      </c>
      <c r="J442" s="9"/>
      <c r="L442" s="9"/>
      <c r="N442" s="9"/>
      <c r="R442" s="9"/>
      <c r="T442" s="9"/>
      <c r="V442" s="50"/>
    </row>
    <row r="443" spans="1:22" x14ac:dyDescent="0.3">
      <c r="A443" s="2">
        <v>570014852</v>
      </c>
      <c r="B443" s="3" t="s">
        <v>323</v>
      </c>
      <c r="C443" s="2">
        <v>570010173</v>
      </c>
      <c r="D443" s="3" t="s">
        <v>1161</v>
      </c>
      <c r="E443" s="2" t="s">
        <v>1094</v>
      </c>
      <c r="F443" s="2"/>
      <c r="G443" s="3" t="s">
        <v>1095</v>
      </c>
      <c r="H443" s="3" t="s">
        <v>717</v>
      </c>
      <c r="J443" s="9"/>
      <c r="L443" s="9"/>
      <c r="N443" s="9"/>
      <c r="R443" s="9"/>
      <c r="T443" s="9"/>
      <c r="V443" s="50"/>
    </row>
    <row r="444" spans="1:22" x14ac:dyDescent="0.3">
      <c r="A444" s="2">
        <v>570014886</v>
      </c>
      <c r="B444" s="3" t="s">
        <v>324</v>
      </c>
      <c r="C444" s="2">
        <v>570025437</v>
      </c>
      <c r="D444" s="3" t="s">
        <v>1161</v>
      </c>
      <c r="E444" s="2" t="s">
        <v>1094</v>
      </c>
      <c r="F444" s="2"/>
      <c r="G444" s="3" t="s">
        <v>1095</v>
      </c>
      <c r="H444" s="3" t="s">
        <v>709</v>
      </c>
      <c r="J444" s="9"/>
      <c r="L444" s="9"/>
      <c r="N444" s="9"/>
      <c r="R444" s="9"/>
      <c r="T444" s="9"/>
      <c r="V444" s="50"/>
    </row>
    <row r="445" spans="1:22" x14ac:dyDescent="0.3">
      <c r="A445" s="2">
        <v>570015073</v>
      </c>
      <c r="B445" s="3" t="s">
        <v>325</v>
      </c>
      <c r="C445" s="2">
        <v>570010173</v>
      </c>
      <c r="D445" s="3" t="s">
        <v>1161</v>
      </c>
      <c r="E445" s="2" t="s">
        <v>1094</v>
      </c>
      <c r="F445" s="2"/>
      <c r="G445" s="3" t="s">
        <v>1095</v>
      </c>
      <c r="H445" s="3" t="s">
        <v>731</v>
      </c>
      <c r="J445" s="9"/>
      <c r="L445" s="9"/>
      <c r="N445" s="9"/>
      <c r="R445" s="9"/>
      <c r="T445" s="9"/>
      <c r="V445" s="50"/>
    </row>
    <row r="446" spans="1:22" x14ac:dyDescent="0.3">
      <c r="A446" s="2">
        <v>570015198</v>
      </c>
      <c r="B446" s="3" t="s">
        <v>326</v>
      </c>
      <c r="C446" s="2">
        <v>570010173</v>
      </c>
      <c r="D446" s="3" t="s">
        <v>1161</v>
      </c>
      <c r="E446" s="2" t="s">
        <v>1094</v>
      </c>
      <c r="F446" s="2"/>
      <c r="G446" s="3" t="s">
        <v>1095</v>
      </c>
      <c r="H446" s="3" t="s">
        <v>732</v>
      </c>
      <c r="J446" s="9"/>
      <c r="L446" s="9"/>
      <c r="N446" s="9"/>
      <c r="R446" s="9"/>
      <c r="T446" s="9"/>
      <c r="V446" s="50"/>
    </row>
    <row r="447" spans="1:22" x14ac:dyDescent="0.3">
      <c r="A447" s="2">
        <v>570015297</v>
      </c>
      <c r="B447" s="3" t="s">
        <v>327</v>
      </c>
      <c r="C447" s="2">
        <v>570010173</v>
      </c>
      <c r="D447" s="3" t="s">
        <v>1161</v>
      </c>
      <c r="E447" s="2" t="s">
        <v>1094</v>
      </c>
      <c r="F447" s="2"/>
      <c r="G447" s="3" t="s">
        <v>1095</v>
      </c>
      <c r="H447" s="3" t="s">
        <v>1550</v>
      </c>
      <c r="J447" s="9"/>
      <c r="L447" s="9"/>
      <c r="N447" s="9"/>
      <c r="R447" s="9"/>
      <c r="T447" s="9"/>
      <c r="V447" s="50"/>
    </row>
    <row r="448" spans="1:22" x14ac:dyDescent="0.3">
      <c r="A448" s="2">
        <v>570015438</v>
      </c>
      <c r="B448" s="3" t="s">
        <v>328</v>
      </c>
      <c r="C448" s="2">
        <v>570026823</v>
      </c>
      <c r="D448" s="3" t="s">
        <v>1161</v>
      </c>
      <c r="E448" s="2" t="s">
        <v>1094</v>
      </c>
      <c r="F448" s="2"/>
      <c r="G448" s="3" t="s">
        <v>1095</v>
      </c>
      <c r="H448" s="3" t="s">
        <v>1218</v>
      </c>
      <c r="J448" s="9"/>
      <c r="L448" s="9"/>
      <c r="N448" s="9"/>
      <c r="R448" s="9"/>
      <c r="T448" s="9"/>
      <c r="V448" s="50"/>
    </row>
    <row r="449" spans="1:22" x14ac:dyDescent="0.3">
      <c r="A449" s="2">
        <v>570015453</v>
      </c>
      <c r="B449" s="3" t="s">
        <v>329</v>
      </c>
      <c r="C449" s="2">
        <v>570010173</v>
      </c>
      <c r="D449" s="3" t="s">
        <v>1161</v>
      </c>
      <c r="E449" s="2" t="s">
        <v>1094</v>
      </c>
      <c r="F449" s="2"/>
      <c r="G449" s="3" t="s">
        <v>1095</v>
      </c>
      <c r="H449" s="3" t="s">
        <v>733</v>
      </c>
      <c r="J449" s="9"/>
      <c r="L449" s="9"/>
      <c r="N449" s="9"/>
      <c r="R449" s="9"/>
      <c r="T449" s="9"/>
      <c r="V449" s="50"/>
    </row>
    <row r="450" spans="1:22" x14ac:dyDescent="0.3">
      <c r="A450" s="2">
        <v>570015768</v>
      </c>
      <c r="B450" s="3" t="s">
        <v>1350</v>
      </c>
      <c r="C450" s="2">
        <v>570026823</v>
      </c>
      <c r="D450" s="3" t="s">
        <v>1161</v>
      </c>
      <c r="E450" s="2" t="s">
        <v>1108</v>
      </c>
      <c r="F450" s="2">
        <v>570021964</v>
      </c>
      <c r="G450" s="3" t="s">
        <v>1095</v>
      </c>
      <c r="H450" s="3" t="s">
        <v>1227</v>
      </c>
      <c r="J450" s="9"/>
      <c r="L450" s="9"/>
      <c r="N450" s="9"/>
      <c r="R450" s="9"/>
      <c r="T450" s="9"/>
      <c r="V450" s="50"/>
    </row>
    <row r="451" spans="1:22" x14ac:dyDescent="0.3">
      <c r="A451" s="2">
        <v>570015818</v>
      </c>
      <c r="B451" s="3" t="s">
        <v>330</v>
      </c>
      <c r="C451" s="2">
        <v>570010173</v>
      </c>
      <c r="D451" s="3" t="s">
        <v>1161</v>
      </c>
      <c r="E451" s="2" t="s">
        <v>1094</v>
      </c>
      <c r="F451" s="2"/>
      <c r="G451" s="3" t="s">
        <v>1095</v>
      </c>
      <c r="H451" s="3" t="s">
        <v>734</v>
      </c>
      <c r="J451" s="9"/>
      <c r="L451" s="9"/>
      <c r="N451" s="9"/>
      <c r="R451" s="9"/>
      <c r="T451" s="9"/>
      <c r="V451" s="50"/>
    </row>
    <row r="452" spans="1:22" x14ac:dyDescent="0.3">
      <c r="A452" s="2">
        <v>570015834</v>
      </c>
      <c r="B452" s="3" t="s">
        <v>1457</v>
      </c>
      <c r="C452" s="2">
        <v>330050899</v>
      </c>
      <c r="D452" s="3" t="s">
        <v>1112</v>
      </c>
      <c r="E452" s="2" t="s">
        <v>1094</v>
      </c>
      <c r="F452" s="2"/>
      <c r="G452" s="3" t="s">
        <v>1095</v>
      </c>
      <c r="H452" s="3" t="s">
        <v>735</v>
      </c>
      <c r="J452" s="9"/>
      <c r="L452" s="9"/>
      <c r="N452" s="9"/>
      <c r="R452" s="9"/>
      <c r="T452" s="9"/>
      <c r="V452" s="50"/>
    </row>
    <row r="453" spans="1:22" x14ac:dyDescent="0.3">
      <c r="A453" s="2">
        <v>570015842</v>
      </c>
      <c r="B453" s="3" t="s">
        <v>1351</v>
      </c>
      <c r="C453" s="2">
        <v>570026823</v>
      </c>
      <c r="D453" s="3" t="s">
        <v>1161</v>
      </c>
      <c r="E453" s="2" t="s">
        <v>1108</v>
      </c>
      <c r="F453" s="2">
        <v>570015438</v>
      </c>
      <c r="G453" s="3" t="s">
        <v>1095</v>
      </c>
      <c r="H453" s="3" t="s">
        <v>724</v>
      </c>
      <c r="J453" s="9"/>
      <c r="L453" s="9"/>
      <c r="N453" s="9"/>
      <c r="R453" s="9"/>
      <c r="T453" s="9"/>
      <c r="V453" s="50"/>
    </row>
    <row r="454" spans="1:22" x14ac:dyDescent="0.3">
      <c r="A454" s="2">
        <v>570016022</v>
      </c>
      <c r="B454" s="3" t="s">
        <v>1551</v>
      </c>
      <c r="C454" s="2">
        <v>750056368</v>
      </c>
      <c r="D454" s="3" t="s">
        <v>1106</v>
      </c>
      <c r="E454" s="2" t="s">
        <v>1108</v>
      </c>
      <c r="F454" s="2">
        <v>570004317</v>
      </c>
      <c r="G454" s="3" t="s">
        <v>1095</v>
      </c>
      <c r="H454" s="3" t="s">
        <v>699</v>
      </c>
      <c r="J454" s="9"/>
      <c r="L454" s="9"/>
      <c r="N454" s="9"/>
      <c r="R454" s="9"/>
      <c r="T454" s="9"/>
      <c r="V454" s="50"/>
    </row>
    <row r="455" spans="1:22" x14ac:dyDescent="0.3">
      <c r="A455" s="2">
        <v>570021642</v>
      </c>
      <c r="B455" s="3" t="s">
        <v>1458</v>
      </c>
      <c r="C455" s="2">
        <v>750050759</v>
      </c>
      <c r="D455" s="3" t="s">
        <v>1184</v>
      </c>
      <c r="E455" s="2" t="s">
        <v>1094</v>
      </c>
      <c r="F455" s="2"/>
      <c r="G455" s="3" t="s">
        <v>1102</v>
      </c>
      <c r="H455" s="3" t="s">
        <v>731</v>
      </c>
      <c r="J455" s="9"/>
      <c r="L455" s="9"/>
      <c r="N455" s="9"/>
      <c r="R455" s="9"/>
      <c r="T455" s="9"/>
      <c r="V455" s="50"/>
    </row>
    <row r="456" spans="1:22" x14ac:dyDescent="0.3">
      <c r="A456" s="2">
        <v>570021964</v>
      </c>
      <c r="B456" s="3" t="s">
        <v>331</v>
      </c>
      <c r="C456" s="2">
        <v>570026823</v>
      </c>
      <c r="D456" s="3" t="s">
        <v>1161</v>
      </c>
      <c r="E456" s="2" t="s">
        <v>1094</v>
      </c>
      <c r="F456" s="2"/>
      <c r="G456" s="3" t="s">
        <v>1095</v>
      </c>
      <c r="H456" s="3" t="s">
        <v>699</v>
      </c>
      <c r="J456" s="9"/>
      <c r="L456" s="9"/>
      <c r="N456" s="9"/>
      <c r="R456" s="9"/>
      <c r="T456" s="9"/>
      <c r="V456" s="50"/>
    </row>
    <row r="457" spans="1:22" x14ac:dyDescent="0.3">
      <c r="A457" s="2">
        <v>570022491</v>
      </c>
      <c r="B457" s="3" t="s">
        <v>332</v>
      </c>
      <c r="C457" s="2">
        <v>570026823</v>
      </c>
      <c r="D457" s="3" t="s">
        <v>1161</v>
      </c>
      <c r="E457" s="2" t="s">
        <v>1094</v>
      </c>
      <c r="F457" s="2"/>
      <c r="G457" s="3" t="s">
        <v>1102</v>
      </c>
      <c r="H457" s="3" t="s">
        <v>706</v>
      </c>
      <c r="J457" s="9"/>
      <c r="L457" s="9"/>
      <c r="N457" s="9"/>
      <c r="R457" s="9"/>
      <c r="T457" s="9"/>
      <c r="V457" s="50"/>
    </row>
    <row r="458" spans="1:22" x14ac:dyDescent="0.3">
      <c r="A458" s="2">
        <v>570022681</v>
      </c>
      <c r="B458" s="3" t="s">
        <v>333</v>
      </c>
      <c r="C458" s="2">
        <v>570010173</v>
      </c>
      <c r="D458" s="3" t="s">
        <v>1161</v>
      </c>
      <c r="E458" s="2" t="s">
        <v>1094</v>
      </c>
      <c r="F458" s="2"/>
      <c r="G458" s="3" t="s">
        <v>1095</v>
      </c>
      <c r="H458" s="3" t="s">
        <v>736</v>
      </c>
      <c r="J458" s="9"/>
      <c r="L458" s="9"/>
      <c r="N458" s="9"/>
      <c r="R458" s="9"/>
      <c r="T458" s="9"/>
      <c r="V458" s="50"/>
    </row>
    <row r="459" spans="1:22" x14ac:dyDescent="0.3">
      <c r="A459" s="2">
        <v>570022707</v>
      </c>
      <c r="B459" s="3" t="s">
        <v>334</v>
      </c>
      <c r="C459" s="2">
        <v>570010173</v>
      </c>
      <c r="D459" s="3" t="s">
        <v>1161</v>
      </c>
      <c r="E459" s="2" t="s">
        <v>1094</v>
      </c>
      <c r="F459" s="2"/>
      <c r="G459" s="3" t="s">
        <v>1095</v>
      </c>
      <c r="H459" s="3" t="s">
        <v>737</v>
      </c>
      <c r="J459" s="9"/>
      <c r="L459" s="9"/>
      <c r="N459" s="9"/>
      <c r="R459" s="9"/>
      <c r="T459" s="9"/>
      <c r="V459" s="50"/>
    </row>
    <row r="460" spans="1:22" x14ac:dyDescent="0.3">
      <c r="A460" s="2">
        <v>570022905</v>
      </c>
      <c r="B460" s="3" t="s">
        <v>335</v>
      </c>
      <c r="C460" s="2">
        <v>570000877</v>
      </c>
      <c r="D460" s="3" t="s">
        <v>1161</v>
      </c>
      <c r="E460" s="2" t="s">
        <v>1094</v>
      </c>
      <c r="F460" s="2"/>
      <c r="G460" s="3" t="s">
        <v>1095</v>
      </c>
      <c r="H460" s="3" t="s">
        <v>738</v>
      </c>
      <c r="J460" s="9"/>
      <c r="L460" s="9"/>
      <c r="N460" s="9"/>
      <c r="R460" s="9"/>
      <c r="T460" s="9"/>
      <c r="V460" s="50"/>
    </row>
    <row r="461" spans="1:22" x14ac:dyDescent="0.3">
      <c r="A461" s="2">
        <v>570023317</v>
      </c>
      <c r="B461" s="3" t="s">
        <v>336</v>
      </c>
      <c r="C461" s="2">
        <v>570000398</v>
      </c>
      <c r="D461" s="3" t="s">
        <v>1106</v>
      </c>
      <c r="E461" s="2" t="s">
        <v>1094</v>
      </c>
      <c r="F461" s="2"/>
      <c r="G461" s="3" t="s">
        <v>1095</v>
      </c>
      <c r="H461" s="3" t="s">
        <v>739</v>
      </c>
      <c r="J461" s="9"/>
      <c r="L461" s="9"/>
      <c r="N461" s="9"/>
      <c r="R461" s="9"/>
      <c r="T461" s="9"/>
      <c r="V461" s="50"/>
    </row>
    <row r="462" spans="1:22" x14ac:dyDescent="0.3">
      <c r="A462" s="2">
        <v>570023325</v>
      </c>
      <c r="B462" s="3" t="s">
        <v>337</v>
      </c>
      <c r="C462" s="2">
        <v>570023630</v>
      </c>
      <c r="D462" s="3" t="s">
        <v>1161</v>
      </c>
      <c r="E462" s="2" t="s">
        <v>1094</v>
      </c>
      <c r="F462" s="2"/>
      <c r="G462" s="3" t="s">
        <v>1102</v>
      </c>
      <c r="H462" s="3" t="s">
        <v>699</v>
      </c>
      <c r="J462" s="9"/>
      <c r="L462" s="9"/>
      <c r="N462" s="9"/>
      <c r="R462" s="9"/>
      <c r="T462" s="9"/>
      <c r="V462" s="50"/>
    </row>
    <row r="463" spans="1:22" x14ac:dyDescent="0.3">
      <c r="A463" s="2">
        <v>570023374</v>
      </c>
      <c r="B463" s="3" t="s">
        <v>301</v>
      </c>
      <c r="C463" s="2">
        <v>570026823</v>
      </c>
      <c r="D463" s="3" t="s">
        <v>1161</v>
      </c>
      <c r="E463" s="2" t="s">
        <v>1094</v>
      </c>
      <c r="F463" s="2"/>
      <c r="G463" s="3" t="s">
        <v>1095</v>
      </c>
      <c r="H463" s="3" t="s">
        <v>1211</v>
      </c>
      <c r="J463" s="9"/>
      <c r="L463" s="9"/>
      <c r="N463" s="9"/>
      <c r="R463" s="9"/>
      <c r="T463" s="9"/>
      <c r="V463" s="50"/>
    </row>
    <row r="464" spans="1:22" x14ac:dyDescent="0.3">
      <c r="A464" s="2">
        <v>570023382</v>
      </c>
      <c r="B464" s="3" t="s">
        <v>1344</v>
      </c>
      <c r="C464" s="2">
        <v>570026823</v>
      </c>
      <c r="D464" s="3" t="s">
        <v>1161</v>
      </c>
      <c r="E464" s="2" t="s">
        <v>1108</v>
      </c>
      <c r="F464" s="2">
        <v>570003509</v>
      </c>
      <c r="G464" s="3" t="s">
        <v>1095</v>
      </c>
      <c r="H464" s="3" t="s">
        <v>1206</v>
      </c>
      <c r="J464" s="9"/>
      <c r="L464" s="9"/>
      <c r="N464" s="9"/>
      <c r="R464" s="9"/>
      <c r="T464" s="9"/>
      <c r="V464" s="50"/>
    </row>
    <row r="465" spans="1:22" x14ac:dyDescent="0.3">
      <c r="A465" s="2">
        <v>570023416</v>
      </c>
      <c r="B465" s="3" t="s">
        <v>338</v>
      </c>
      <c r="C465" s="2">
        <v>570010173</v>
      </c>
      <c r="D465" s="3" t="s">
        <v>1161</v>
      </c>
      <c r="E465" s="2" t="s">
        <v>1094</v>
      </c>
      <c r="F465" s="2"/>
      <c r="G465" s="3" t="s">
        <v>1095</v>
      </c>
      <c r="H465" s="3" t="s">
        <v>1552</v>
      </c>
      <c r="J465" s="9"/>
      <c r="L465" s="9"/>
      <c r="N465" s="9"/>
      <c r="R465" s="9"/>
      <c r="T465" s="9"/>
      <c r="V465" s="50"/>
    </row>
    <row r="466" spans="1:22" x14ac:dyDescent="0.3">
      <c r="A466" s="2">
        <v>570023531</v>
      </c>
      <c r="B466" s="3" t="s">
        <v>339</v>
      </c>
      <c r="C466" s="2">
        <v>570027995</v>
      </c>
      <c r="D466" s="3" t="s">
        <v>1161</v>
      </c>
      <c r="E466" s="2" t="s">
        <v>1094</v>
      </c>
      <c r="F466" s="2"/>
      <c r="G466" s="3" t="s">
        <v>1095</v>
      </c>
      <c r="H466" s="3" t="s">
        <v>740</v>
      </c>
      <c r="J466" s="9"/>
      <c r="L466" s="9"/>
      <c r="N466" s="9"/>
      <c r="R466" s="9"/>
      <c r="T466" s="9"/>
      <c r="V466" s="50"/>
    </row>
    <row r="467" spans="1:22" x14ac:dyDescent="0.3">
      <c r="A467" s="2">
        <v>570023564</v>
      </c>
      <c r="B467" s="3" t="s">
        <v>340</v>
      </c>
      <c r="C467" s="2">
        <v>570010173</v>
      </c>
      <c r="D467" s="3" t="s">
        <v>1161</v>
      </c>
      <c r="E467" s="2" t="s">
        <v>1094</v>
      </c>
      <c r="F467" s="2"/>
      <c r="G467" s="3" t="s">
        <v>1095</v>
      </c>
      <c r="H467" s="3" t="s">
        <v>741</v>
      </c>
      <c r="J467" s="9"/>
      <c r="L467" s="9"/>
      <c r="N467" s="9"/>
      <c r="R467" s="9"/>
      <c r="T467" s="9"/>
      <c r="V467" s="50"/>
    </row>
    <row r="468" spans="1:22" x14ac:dyDescent="0.3">
      <c r="A468" s="2">
        <v>570023572</v>
      </c>
      <c r="B468" s="3" t="s">
        <v>341</v>
      </c>
      <c r="C468" s="2">
        <v>570010173</v>
      </c>
      <c r="D468" s="3" t="s">
        <v>1161</v>
      </c>
      <c r="E468" s="2" t="s">
        <v>1094</v>
      </c>
      <c r="F468" s="2"/>
      <c r="G468" s="3" t="s">
        <v>1095</v>
      </c>
      <c r="H468" s="3" t="s">
        <v>1208</v>
      </c>
      <c r="J468" s="9"/>
      <c r="L468" s="9"/>
      <c r="N468" s="9"/>
      <c r="R468" s="9"/>
      <c r="T468" s="9"/>
      <c r="V468" s="50"/>
    </row>
    <row r="469" spans="1:22" x14ac:dyDescent="0.3">
      <c r="A469" s="2">
        <v>570023580</v>
      </c>
      <c r="B469" s="3" t="s">
        <v>342</v>
      </c>
      <c r="C469" s="2">
        <v>570000398</v>
      </c>
      <c r="D469" s="3" t="s">
        <v>1106</v>
      </c>
      <c r="E469" s="2" t="s">
        <v>1094</v>
      </c>
      <c r="F469" s="2"/>
      <c r="G469" s="3" t="s">
        <v>1095</v>
      </c>
      <c r="H469" s="3" t="s">
        <v>1209</v>
      </c>
      <c r="J469" s="9"/>
      <c r="L469" s="9"/>
      <c r="N469" s="9"/>
      <c r="R469" s="9"/>
      <c r="T469" s="9"/>
      <c r="V469" s="50"/>
    </row>
    <row r="470" spans="1:22" x14ac:dyDescent="0.3">
      <c r="A470" s="2">
        <v>570023598</v>
      </c>
      <c r="B470" s="3" t="s">
        <v>343</v>
      </c>
      <c r="C470" s="2">
        <v>760031344</v>
      </c>
      <c r="D470" s="3" t="s">
        <v>1135</v>
      </c>
      <c r="E470" s="2" t="s">
        <v>1094</v>
      </c>
      <c r="F470" s="2"/>
      <c r="G470" s="3" t="s">
        <v>1095</v>
      </c>
      <c r="H470" s="3" t="s">
        <v>1543</v>
      </c>
      <c r="J470" s="9"/>
      <c r="L470" s="9"/>
      <c r="N470" s="9"/>
      <c r="R470" s="9"/>
      <c r="T470" s="9"/>
      <c r="V470" s="50"/>
    </row>
    <row r="471" spans="1:22" x14ac:dyDescent="0.3">
      <c r="A471" s="2">
        <v>570023713</v>
      </c>
      <c r="B471" s="3" t="s">
        <v>344</v>
      </c>
      <c r="C471" s="2">
        <v>570026823</v>
      </c>
      <c r="D471" s="3" t="s">
        <v>1161</v>
      </c>
      <c r="E471" s="2" t="s">
        <v>1094</v>
      </c>
      <c r="F471" s="2"/>
      <c r="G471" s="3" t="s">
        <v>1095</v>
      </c>
      <c r="H471" s="3" t="s">
        <v>742</v>
      </c>
      <c r="J471" s="9"/>
      <c r="L471" s="9"/>
      <c r="N471" s="9"/>
      <c r="R471" s="9"/>
      <c r="T471" s="9"/>
      <c r="V471" s="50"/>
    </row>
    <row r="472" spans="1:22" x14ac:dyDescent="0.3">
      <c r="A472" s="2">
        <v>570023853</v>
      </c>
      <c r="B472" s="3" t="s">
        <v>345</v>
      </c>
      <c r="C472" s="2">
        <v>570023630</v>
      </c>
      <c r="D472" s="3" t="s">
        <v>1161</v>
      </c>
      <c r="E472" s="2" t="s">
        <v>1094</v>
      </c>
      <c r="F472" s="2"/>
      <c r="G472" s="3" t="s">
        <v>1095</v>
      </c>
      <c r="H472" s="3" t="s">
        <v>699</v>
      </c>
      <c r="J472" s="9"/>
      <c r="L472" s="9"/>
      <c r="N472" s="9"/>
      <c r="R472" s="9"/>
      <c r="T472" s="9"/>
      <c r="V472" s="50"/>
    </row>
    <row r="473" spans="1:22" x14ac:dyDescent="0.3">
      <c r="A473" s="2">
        <v>570023861</v>
      </c>
      <c r="B473" s="3" t="s">
        <v>346</v>
      </c>
      <c r="C473" s="2">
        <v>570011353</v>
      </c>
      <c r="D473" s="3" t="s">
        <v>1106</v>
      </c>
      <c r="E473" s="2" t="s">
        <v>1094</v>
      </c>
      <c r="F473" s="2"/>
      <c r="G473" s="3" t="s">
        <v>1095</v>
      </c>
      <c r="H473" s="3" t="s">
        <v>1228</v>
      </c>
      <c r="J473" s="9"/>
      <c r="L473" s="9"/>
      <c r="N473" s="9"/>
      <c r="R473" s="9"/>
      <c r="T473" s="9"/>
      <c r="V473" s="50"/>
    </row>
    <row r="474" spans="1:22" x14ac:dyDescent="0.3">
      <c r="A474" s="2">
        <v>570023879</v>
      </c>
      <c r="B474" s="3" t="s">
        <v>347</v>
      </c>
      <c r="C474" s="2">
        <v>570010181</v>
      </c>
      <c r="D474" s="3" t="s">
        <v>1161</v>
      </c>
      <c r="E474" s="2" t="s">
        <v>1094</v>
      </c>
      <c r="F474" s="2"/>
      <c r="G474" s="3" t="s">
        <v>1095</v>
      </c>
      <c r="H474" s="3" t="s">
        <v>709</v>
      </c>
      <c r="J474" s="9"/>
      <c r="L474" s="9"/>
      <c r="N474" s="9"/>
      <c r="R474" s="9"/>
      <c r="T474" s="9"/>
      <c r="V474" s="50"/>
    </row>
    <row r="475" spans="1:22" x14ac:dyDescent="0.3">
      <c r="A475" s="2">
        <v>570023887</v>
      </c>
      <c r="B475" s="3" t="s">
        <v>348</v>
      </c>
      <c r="C475" s="2">
        <v>570010173</v>
      </c>
      <c r="D475" s="3" t="s">
        <v>1161</v>
      </c>
      <c r="E475" s="2" t="s">
        <v>1094</v>
      </c>
      <c r="F475" s="2"/>
      <c r="G475" s="3" t="s">
        <v>1095</v>
      </c>
      <c r="H475" s="3" t="s">
        <v>731</v>
      </c>
      <c r="J475" s="9"/>
      <c r="L475" s="9"/>
      <c r="N475" s="9"/>
      <c r="R475" s="9"/>
      <c r="T475" s="9"/>
      <c r="V475" s="50"/>
    </row>
    <row r="476" spans="1:22" x14ac:dyDescent="0.3">
      <c r="A476" s="2">
        <v>570023952</v>
      </c>
      <c r="B476" s="3" t="s">
        <v>349</v>
      </c>
      <c r="C476" s="2">
        <v>570010173</v>
      </c>
      <c r="D476" s="3" t="s">
        <v>1161</v>
      </c>
      <c r="E476" s="2" t="s">
        <v>1094</v>
      </c>
      <c r="F476" s="2"/>
      <c r="G476" s="3" t="s">
        <v>1095</v>
      </c>
      <c r="H476" s="3" t="s">
        <v>723</v>
      </c>
      <c r="J476" s="9"/>
      <c r="L476" s="9"/>
      <c r="N476" s="9"/>
      <c r="R476" s="9"/>
      <c r="T476" s="9"/>
      <c r="V476" s="50"/>
    </row>
    <row r="477" spans="1:22" x14ac:dyDescent="0.3">
      <c r="A477" s="2">
        <v>570023986</v>
      </c>
      <c r="B477" s="3" t="s">
        <v>350</v>
      </c>
      <c r="C477" s="2">
        <v>570012708</v>
      </c>
      <c r="D477" s="3" t="s">
        <v>1161</v>
      </c>
      <c r="E477" s="2" t="s">
        <v>1094</v>
      </c>
      <c r="F477" s="2"/>
      <c r="G477" s="3" t="s">
        <v>1095</v>
      </c>
      <c r="H477" s="3" t="s">
        <v>1229</v>
      </c>
      <c r="J477" s="9"/>
      <c r="L477" s="9"/>
      <c r="N477" s="9"/>
      <c r="R477" s="9"/>
      <c r="T477" s="9"/>
      <c r="V477" s="50"/>
    </row>
    <row r="478" spans="1:22" x14ac:dyDescent="0.3">
      <c r="A478" s="2">
        <v>570023994</v>
      </c>
      <c r="B478" s="3" t="s">
        <v>351</v>
      </c>
      <c r="C478" s="2">
        <v>570000398</v>
      </c>
      <c r="D478" s="3" t="s">
        <v>1106</v>
      </c>
      <c r="E478" s="2" t="s">
        <v>1094</v>
      </c>
      <c r="F478" s="2"/>
      <c r="G478" s="3" t="s">
        <v>1095</v>
      </c>
      <c r="H478" s="3" t="s">
        <v>743</v>
      </c>
      <c r="J478" s="9"/>
      <c r="L478" s="9"/>
      <c r="N478" s="9"/>
      <c r="R478" s="9"/>
      <c r="T478" s="9"/>
      <c r="V478" s="50"/>
    </row>
    <row r="479" spans="1:22" x14ac:dyDescent="0.3">
      <c r="A479" s="2">
        <v>570024000</v>
      </c>
      <c r="B479" s="3" t="s">
        <v>352</v>
      </c>
      <c r="C479" s="2">
        <v>570010173</v>
      </c>
      <c r="D479" s="3" t="s">
        <v>1161</v>
      </c>
      <c r="E479" s="2" t="s">
        <v>1094</v>
      </c>
      <c r="F479" s="2"/>
      <c r="G479" s="3" t="s">
        <v>1095</v>
      </c>
      <c r="H479" s="3" t="s">
        <v>744</v>
      </c>
      <c r="J479" s="9"/>
      <c r="L479" s="9"/>
      <c r="N479" s="9"/>
      <c r="R479" s="9"/>
      <c r="T479" s="9"/>
      <c r="V479" s="50"/>
    </row>
    <row r="480" spans="1:22" x14ac:dyDescent="0.3">
      <c r="A480" s="2">
        <v>570024018</v>
      </c>
      <c r="B480" s="3" t="s">
        <v>353</v>
      </c>
      <c r="C480" s="2">
        <v>570023630</v>
      </c>
      <c r="D480" s="3" t="s">
        <v>1161</v>
      </c>
      <c r="E480" s="2" t="s">
        <v>1094</v>
      </c>
      <c r="F480" s="2"/>
      <c r="G480" s="3" t="s">
        <v>1095</v>
      </c>
      <c r="H480" s="3" t="s">
        <v>699</v>
      </c>
      <c r="J480" s="9"/>
      <c r="L480" s="9"/>
      <c r="N480" s="9"/>
      <c r="R480" s="9"/>
      <c r="T480" s="9"/>
      <c r="V480" s="50"/>
    </row>
    <row r="481" spans="1:22" x14ac:dyDescent="0.3">
      <c r="A481" s="2">
        <v>570024075</v>
      </c>
      <c r="B481" s="3" t="s">
        <v>354</v>
      </c>
      <c r="C481" s="2">
        <v>570011387</v>
      </c>
      <c r="D481" s="3" t="s">
        <v>1154</v>
      </c>
      <c r="E481" s="2" t="s">
        <v>1094</v>
      </c>
      <c r="F481" s="2"/>
      <c r="G481" s="3" t="s">
        <v>1095</v>
      </c>
      <c r="H481" s="3" t="s">
        <v>745</v>
      </c>
      <c r="J481" s="9"/>
      <c r="L481" s="9"/>
      <c r="N481" s="9"/>
      <c r="R481" s="9"/>
      <c r="T481" s="9"/>
      <c r="V481" s="50"/>
    </row>
    <row r="482" spans="1:22" x14ac:dyDescent="0.3">
      <c r="A482" s="2">
        <v>570024109</v>
      </c>
      <c r="B482" s="3" t="s">
        <v>1345</v>
      </c>
      <c r="C482" s="2">
        <v>570005165</v>
      </c>
      <c r="D482" s="3" t="s">
        <v>1107</v>
      </c>
      <c r="E482" s="2" t="s">
        <v>1108</v>
      </c>
      <c r="F482" s="2">
        <v>570011734</v>
      </c>
      <c r="G482" s="3" t="s">
        <v>1095</v>
      </c>
      <c r="H482" s="3" t="s">
        <v>699</v>
      </c>
      <c r="J482" s="9"/>
      <c r="L482" s="9"/>
      <c r="N482" s="9"/>
      <c r="R482" s="9"/>
      <c r="T482" s="9"/>
      <c r="V482" s="50"/>
    </row>
    <row r="483" spans="1:22" x14ac:dyDescent="0.3">
      <c r="A483" s="2">
        <v>570024117</v>
      </c>
      <c r="B483" s="3" t="s">
        <v>1459</v>
      </c>
      <c r="C483" s="2">
        <v>750050759</v>
      </c>
      <c r="D483" s="3" t="s">
        <v>1184</v>
      </c>
      <c r="E483" s="2" t="s">
        <v>1094</v>
      </c>
      <c r="F483" s="2"/>
      <c r="G483" s="3" t="s">
        <v>1095</v>
      </c>
      <c r="H483" s="3" t="s">
        <v>700</v>
      </c>
      <c r="J483" s="9"/>
      <c r="L483" s="9"/>
      <c r="N483" s="9"/>
      <c r="R483" s="9"/>
      <c r="T483" s="9"/>
      <c r="V483" s="50"/>
    </row>
    <row r="484" spans="1:22" x14ac:dyDescent="0.3">
      <c r="A484" s="2">
        <v>570024125</v>
      </c>
      <c r="B484" s="3" t="s">
        <v>355</v>
      </c>
      <c r="C484" s="2">
        <v>570000133</v>
      </c>
      <c r="D484" s="3" t="s">
        <v>1154</v>
      </c>
      <c r="E484" s="2" t="s">
        <v>1094</v>
      </c>
      <c r="F484" s="2"/>
      <c r="G484" s="3" t="s">
        <v>1095</v>
      </c>
      <c r="H484" s="3" t="s">
        <v>746</v>
      </c>
      <c r="J484" s="9"/>
      <c r="L484" s="9"/>
      <c r="N484" s="9"/>
      <c r="R484" s="9"/>
      <c r="T484" s="9"/>
      <c r="V484" s="50"/>
    </row>
    <row r="485" spans="1:22" x14ac:dyDescent="0.3">
      <c r="A485" s="2">
        <v>570024133</v>
      </c>
      <c r="B485" s="3" t="s">
        <v>342</v>
      </c>
      <c r="C485" s="2">
        <v>570000398</v>
      </c>
      <c r="D485" s="3" t="s">
        <v>1106</v>
      </c>
      <c r="E485" s="2" t="s">
        <v>1094</v>
      </c>
      <c r="F485" s="2"/>
      <c r="G485" s="3" t="s">
        <v>1095</v>
      </c>
      <c r="H485" s="3" t="s">
        <v>717</v>
      </c>
      <c r="J485" s="9"/>
      <c r="L485" s="9"/>
      <c r="N485" s="9"/>
      <c r="R485" s="9"/>
      <c r="T485" s="9"/>
      <c r="V485" s="50"/>
    </row>
    <row r="486" spans="1:22" x14ac:dyDescent="0.3">
      <c r="A486" s="2">
        <v>570024141</v>
      </c>
      <c r="B486" s="3" t="s">
        <v>356</v>
      </c>
      <c r="C486" s="2">
        <v>570000141</v>
      </c>
      <c r="D486" s="3" t="s">
        <v>1154</v>
      </c>
      <c r="E486" s="2" t="s">
        <v>1094</v>
      </c>
      <c r="F486" s="2"/>
      <c r="G486" s="3" t="s">
        <v>1095</v>
      </c>
      <c r="H486" s="3" t="s">
        <v>706</v>
      </c>
      <c r="J486" s="9"/>
      <c r="L486" s="9"/>
      <c r="N486" s="9"/>
      <c r="R486" s="9"/>
      <c r="T486" s="9"/>
      <c r="V486" s="50"/>
    </row>
    <row r="487" spans="1:22" x14ac:dyDescent="0.3">
      <c r="A487" s="2">
        <v>570024547</v>
      </c>
      <c r="B487" s="3" t="s">
        <v>357</v>
      </c>
      <c r="C487" s="2">
        <v>570025395</v>
      </c>
      <c r="D487" s="3" t="s">
        <v>1230</v>
      </c>
      <c r="E487" s="2" t="s">
        <v>1094</v>
      </c>
      <c r="F487" s="2"/>
      <c r="G487" s="3" t="s">
        <v>1095</v>
      </c>
      <c r="H487" s="3" t="s">
        <v>747</v>
      </c>
      <c r="J487" s="9"/>
      <c r="L487" s="9"/>
      <c r="N487" s="9"/>
      <c r="R487" s="9"/>
      <c r="T487" s="9"/>
      <c r="V487" s="50"/>
    </row>
    <row r="488" spans="1:22" x14ac:dyDescent="0.3">
      <c r="A488" s="2">
        <v>570024679</v>
      </c>
      <c r="B488" s="3" t="s">
        <v>358</v>
      </c>
      <c r="C488" s="2">
        <v>570010181</v>
      </c>
      <c r="D488" s="3" t="s">
        <v>1161</v>
      </c>
      <c r="E488" s="2" t="s">
        <v>1094</v>
      </c>
      <c r="F488" s="2"/>
      <c r="G488" s="3" t="s">
        <v>1095</v>
      </c>
      <c r="H488" s="3" t="s">
        <v>1207</v>
      </c>
      <c r="J488" s="9"/>
      <c r="L488" s="9"/>
      <c r="N488" s="9"/>
      <c r="R488" s="9"/>
      <c r="T488" s="9"/>
      <c r="V488" s="50"/>
    </row>
    <row r="489" spans="1:22" x14ac:dyDescent="0.3">
      <c r="A489" s="2">
        <v>570024711</v>
      </c>
      <c r="B489" s="3" t="s">
        <v>359</v>
      </c>
      <c r="C489" s="2">
        <v>570010173</v>
      </c>
      <c r="D489" s="3" t="s">
        <v>1161</v>
      </c>
      <c r="E489" s="2" t="s">
        <v>1094</v>
      </c>
      <c r="F489" s="2"/>
      <c r="G489" s="3" t="s">
        <v>1095</v>
      </c>
      <c r="H489" s="3" t="s">
        <v>748</v>
      </c>
      <c r="J489" s="9"/>
      <c r="L489" s="9"/>
      <c r="N489" s="9"/>
      <c r="R489" s="9"/>
      <c r="T489" s="9"/>
      <c r="V489" s="50"/>
    </row>
    <row r="490" spans="1:22" x14ac:dyDescent="0.3">
      <c r="A490" s="2">
        <v>570024760</v>
      </c>
      <c r="B490" s="3" t="s">
        <v>360</v>
      </c>
      <c r="C490" s="2">
        <v>570025437</v>
      </c>
      <c r="D490" s="3" t="s">
        <v>1161</v>
      </c>
      <c r="E490" s="2" t="s">
        <v>1094</v>
      </c>
      <c r="F490" s="2"/>
      <c r="G490" s="3" t="s">
        <v>1231</v>
      </c>
      <c r="H490" s="3" t="s">
        <v>709</v>
      </c>
      <c r="J490" s="9"/>
      <c r="L490" s="9"/>
      <c r="N490" s="9"/>
      <c r="R490" s="9"/>
      <c r="T490" s="9"/>
      <c r="V490" s="50"/>
    </row>
    <row r="491" spans="1:22" x14ac:dyDescent="0.3">
      <c r="A491" s="2">
        <v>570024828</v>
      </c>
      <c r="B491" s="3" t="s">
        <v>361</v>
      </c>
      <c r="C491" s="2">
        <v>570000398</v>
      </c>
      <c r="D491" s="3" t="s">
        <v>1106</v>
      </c>
      <c r="E491" s="2" t="s">
        <v>1094</v>
      </c>
      <c r="F491" s="2"/>
      <c r="G491" s="3" t="s">
        <v>1102</v>
      </c>
      <c r="H491" s="3" t="s">
        <v>717</v>
      </c>
      <c r="J491" s="9"/>
      <c r="L491" s="9"/>
      <c r="N491" s="9"/>
      <c r="R491" s="9"/>
      <c r="T491" s="9"/>
      <c r="V491" s="50"/>
    </row>
    <row r="492" spans="1:22" x14ac:dyDescent="0.3">
      <c r="A492" s="2">
        <v>570024844</v>
      </c>
      <c r="B492" s="3" t="s">
        <v>362</v>
      </c>
      <c r="C492" s="2">
        <v>330050899</v>
      </c>
      <c r="D492" s="3" t="s">
        <v>1112</v>
      </c>
      <c r="E492" s="2" t="s">
        <v>1094</v>
      </c>
      <c r="F492" s="2"/>
      <c r="G492" s="3" t="s">
        <v>1095</v>
      </c>
      <c r="H492" s="3" t="s">
        <v>1553</v>
      </c>
      <c r="J492" s="9"/>
      <c r="L492" s="9"/>
      <c r="N492" s="9"/>
      <c r="R492" s="9"/>
      <c r="T492" s="9"/>
      <c r="V492" s="50"/>
    </row>
    <row r="493" spans="1:22" x14ac:dyDescent="0.3">
      <c r="A493" s="2">
        <v>570024885</v>
      </c>
      <c r="B493" s="3" t="s">
        <v>363</v>
      </c>
      <c r="C493" s="2">
        <v>570028449</v>
      </c>
      <c r="D493" s="3" t="s">
        <v>1161</v>
      </c>
      <c r="E493" s="2" t="s">
        <v>1094</v>
      </c>
      <c r="F493" s="2"/>
      <c r="G493" s="3" t="s">
        <v>1102</v>
      </c>
      <c r="H493" s="3" t="s">
        <v>724</v>
      </c>
      <c r="J493" s="9"/>
      <c r="L493" s="9"/>
      <c r="N493" s="9"/>
      <c r="R493" s="9"/>
      <c r="T493" s="9"/>
      <c r="V493" s="50"/>
    </row>
    <row r="494" spans="1:22" x14ac:dyDescent="0.3">
      <c r="A494" s="2">
        <v>570024976</v>
      </c>
      <c r="B494" s="3" t="s">
        <v>364</v>
      </c>
      <c r="C494" s="2">
        <v>750056335</v>
      </c>
      <c r="D494" s="3" t="s">
        <v>1112</v>
      </c>
      <c r="E494" s="2" t="s">
        <v>1094</v>
      </c>
      <c r="F494" s="2"/>
      <c r="G494" s="3" t="s">
        <v>1095</v>
      </c>
      <c r="H494" s="3" t="s">
        <v>1549</v>
      </c>
      <c r="J494" s="9"/>
      <c r="L494" s="9"/>
      <c r="N494" s="9"/>
      <c r="R494" s="9"/>
      <c r="T494" s="9"/>
      <c r="V494" s="50"/>
    </row>
    <row r="495" spans="1:22" x14ac:dyDescent="0.3">
      <c r="A495" s="2">
        <v>570027128</v>
      </c>
      <c r="B495" s="3" t="s">
        <v>1460</v>
      </c>
      <c r="C495" s="2">
        <v>920032844</v>
      </c>
      <c r="D495" s="3" t="s">
        <v>1112</v>
      </c>
      <c r="E495" s="2" t="s">
        <v>1094</v>
      </c>
      <c r="F495" s="2"/>
      <c r="G495" s="3" t="s">
        <v>1095</v>
      </c>
      <c r="H495" s="3" t="s">
        <v>1547</v>
      </c>
      <c r="J495" s="9"/>
      <c r="L495" s="9"/>
      <c r="N495" s="9"/>
      <c r="R495" s="9"/>
      <c r="T495" s="9"/>
      <c r="V495" s="50"/>
    </row>
    <row r="496" spans="1:22" x14ac:dyDescent="0.3">
      <c r="A496" s="2">
        <v>570029413</v>
      </c>
      <c r="B496" s="3" t="s">
        <v>1461</v>
      </c>
      <c r="C496" s="2">
        <v>570029405</v>
      </c>
      <c r="D496" s="3" t="s">
        <v>1230</v>
      </c>
      <c r="E496" s="2" t="s">
        <v>1094</v>
      </c>
      <c r="F496" s="2"/>
      <c r="G496" s="3" t="s">
        <v>1095</v>
      </c>
      <c r="H496" s="3" t="s">
        <v>1469</v>
      </c>
      <c r="J496" s="9"/>
      <c r="L496" s="9"/>
      <c r="N496" s="9"/>
      <c r="R496" s="9"/>
      <c r="T496" s="9"/>
      <c r="V496" s="50"/>
    </row>
    <row r="497" spans="1:22" x14ac:dyDescent="0.3">
      <c r="A497" s="2">
        <v>570029470</v>
      </c>
      <c r="B497" s="3" t="s">
        <v>1462</v>
      </c>
      <c r="C497" s="2">
        <v>570023630</v>
      </c>
      <c r="D497" s="3" t="s">
        <v>1161</v>
      </c>
      <c r="E497" s="2" t="s">
        <v>1108</v>
      </c>
      <c r="F497" s="2">
        <v>570023853</v>
      </c>
      <c r="G497" s="3" t="s">
        <v>1095</v>
      </c>
      <c r="H497" s="3" t="s">
        <v>699</v>
      </c>
      <c r="J497" s="9"/>
      <c r="L497" s="9"/>
      <c r="N497" s="9"/>
      <c r="R497" s="9"/>
      <c r="T497" s="9"/>
      <c r="V497" s="50"/>
    </row>
    <row r="498" spans="1:22" x14ac:dyDescent="0.3">
      <c r="A498" s="2">
        <v>670003540</v>
      </c>
      <c r="B498" s="3" t="s">
        <v>365</v>
      </c>
      <c r="C498" s="2">
        <v>670003532</v>
      </c>
      <c r="D498" s="3" t="s">
        <v>1097</v>
      </c>
      <c r="E498" s="2" t="s">
        <v>1094</v>
      </c>
      <c r="F498" s="2"/>
      <c r="G498" s="3" t="s">
        <v>1095</v>
      </c>
      <c r="H498" s="3" t="s">
        <v>749</v>
      </c>
      <c r="J498" s="9"/>
      <c r="L498" s="9"/>
      <c r="N498" s="9"/>
      <c r="R498" s="9"/>
      <c r="T498" s="9"/>
      <c r="V498" s="50"/>
    </row>
    <row r="499" spans="1:22" x14ac:dyDescent="0.3">
      <c r="A499" s="2">
        <v>670003565</v>
      </c>
      <c r="B499" s="3" t="s">
        <v>1355</v>
      </c>
      <c r="C499" s="2">
        <v>670781293</v>
      </c>
      <c r="D499" s="3" t="s">
        <v>1161</v>
      </c>
      <c r="E499" s="2" t="s">
        <v>1094</v>
      </c>
      <c r="F499" s="2"/>
      <c r="G499" s="3" t="s">
        <v>1095</v>
      </c>
      <c r="H499" s="3" t="s">
        <v>750</v>
      </c>
      <c r="J499" s="9"/>
      <c r="L499" s="9"/>
      <c r="N499" s="9"/>
      <c r="R499" s="9"/>
      <c r="T499" s="9"/>
      <c r="V499" s="50"/>
    </row>
    <row r="500" spans="1:22" x14ac:dyDescent="0.3">
      <c r="A500" s="2">
        <v>670003581</v>
      </c>
      <c r="B500" s="3" t="s">
        <v>366</v>
      </c>
      <c r="C500" s="2">
        <v>670003573</v>
      </c>
      <c r="D500" s="3" t="s">
        <v>1097</v>
      </c>
      <c r="E500" s="2" t="s">
        <v>1094</v>
      </c>
      <c r="F500" s="2"/>
      <c r="G500" s="3" t="s">
        <v>1095</v>
      </c>
      <c r="H500" s="3" t="s">
        <v>751</v>
      </c>
      <c r="J500" s="9"/>
      <c r="L500" s="9"/>
      <c r="N500" s="9"/>
      <c r="R500" s="9"/>
      <c r="T500" s="9"/>
      <c r="V500" s="50"/>
    </row>
    <row r="501" spans="1:22" x14ac:dyDescent="0.3">
      <c r="A501" s="2">
        <v>670003615</v>
      </c>
      <c r="B501" s="3" t="s">
        <v>367</v>
      </c>
      <c r="C501" s="2">
        <v>670003607</v>
      </c>
      <c r="D501" s="3" t="s">
        <v>1097</v>
      </c>
      <c r="E501" s="2" t="s">
        <v>1094</v>
      </c>
      <c r="F501" s="2"/>
      <c r="G501" s="3" t="s">
        <v>1095</v>
      </c>
      <c r="H501" s="3" t="s">
        <v>752</v>
      </c>
      <c r="J501" s="9"/>
      <c r="L501" s="9"/>
      <c r="N501" s="9"/>
      <c r="R501" s="9"/>
      <c r="T501" s="9"/>
      <c r="V501" s="50"/>
    </row>
    <row r="502" spans="1:22" x14ac:dyDescent="0.3">
      <c r="A502" s="2">
        <v>670003631</v>
      </c>
      <c r="B502" s="3" t="s">
        <v>368</v>
      </c>
      <c r="C502" s="2">
        <v>670021583</v>
      </c>
      <c r="D502" s="3" t="s">
        <v>1140</v>
      </c>
      <c r="E502" s="2" t="s">
        <v>1108</v>
      </c>
      <c r="F502" s="2">
        <v>670795467</v>
      </c>
      <c r="G502" s="3" t="s">
        <v>1095</v>
      </c>
      <c r="H502" s="3" t="s">
        <v>753</v>
      </c>
      <c r="J502" s="9"/>
      <c r="L502" s="9"/>
      <c r="N502" s="9"/>
      <c r="R502" s="9"/>
      <c r="T502" s="9"/>
      <c r="V502" s="50"/>
    </row>
    <row r="503" spans="1:22" x14ac:dyDescent="0.3">
      <c r="A503" s="2">
        <v>670003649</v>
      </c>
      <c r="B503" s="3" t="s">
        <v>369</v>
      </c>
      <c r="C503" s="2">
        <v>670003599</v>
      </c>
      <c r="D503" s="3" t="s">
        <v>1161</v>
      </c>
      <c r="E503" s="2" t="s">
        <v>1094</v>
      </c>
      <c r="F503" s="2"/>
      <c r="G503" s="3" t="s">
        <v>1102</v>
      </c>
      <c r="H503" s="3" t="s">
        <v>754</v>
      </c>
      <c r="J503" s="9"/>
      <c r="L503" s="9"/>
      <c r="N503" s="9"/>
      <c r="R503" s="9"/>
      <c r="T503" s="9"/>
      <c r="V503" s="50"/>
    </row>
    <row r="504" spans="1:22" x14ac:dyDescent="0.3">
      <c r="A504" s="2">
        <v>670003656</v>
      </c>
      <c r="B504" s="3" t="s">
        <v>1356</v>
      </c>
      <c r="C504" s="2">
        <v>680015963</v>
      </c>
      <c r="D504" s="3" t="s">
        <v>1161</v>
      </c>
      <c r="E504" s="2" t="s">
        <v>1108</v>
      </c>
      <c r="F504" s="2">
        <v>670003664</v>
      </c>
      <c r="G504" s="3" t="s">
        <v>1095</v>
      </c>
      <c r="H504" s="3" t="s">
        <v>1235</v>
      </c>
      <c r="J504" s="9"/>
      <c r="L504" s="9"/>
      <c r="N504" s="9"/>
      <c r="R504" s="9"/>
      <c r="T504" s="9"/>
      <c r="V504" s="50"/>
    </row>
    <row r="505" spans="1:22" x14ac:dyDescent="0.3">
      <c r="A505" s="2">
        <v>670003664</v>
      </c>
      <c r="B505" s="3" t="s">
        <v>1354</v>
      </c>
      <c r="C505" s="2">
        <v>680015963</v>
      </c>
      <c r="D505" s="3" t="s">
        <v>1161</v>
      </c>
      <c r="E505" s="2" t="s">
        <v>1094</v>
      </c>
      <c r="F505" s="2"/>
      <c r="G505" s="3" t="s">
        <v>1095</v>
      </c>
      <c r="H505" s="3" t="s">
        <v>1234</v>
      </c>
      <c r="J505" s="9"/>
      <c r="L505" s="9"/>
      <c r="N505" s="9"/>
      <c r="R505" s="9"/>
      <c r="T505" s="9"/>
      <c r="V505" s="50"/>
    </row>
    <row r="506" spans="1:22" x14ac:dyDescent="0.3">
      <c r="A506" s="2">
        <v>670003854</v>
      </c>
      <c r="B506" s="3" t="s">
        <v>370</v>
      </c>
      <c r="C506" s="2">
        <v>670780352</v>
      </c>
      <c r="D506" s="3" t="s">
        <v>1140</v>
      </c>
      <c r="E506" s="2" t="s">
        <v>1094</v>
      </c>
      <c r="F506" s="2"/>
      <c r="G506" s="3" t="s">
        <v>1102</v>
      </c>
      <c r="H506" s="3" t="s">
        <v>755</v>
      </c>
      <c r="J506" s="9"/>
      <c r="L506" s="9"/>
      <c r="N506" s="9"/>
      <c r="R506" s="9"/>
      <c r="T506" s="9"/>
      <c r="V506" s="50"/>
    </row>
    <row r="507" spans="1:22" x14ac:dyDescent="0.3">
      <c r="A507" s="2">
        <v>670004589</v>
      </c>
      <c r="B507" s="3" t="s">
        <v>371</v>
      </c>
      <c r="C507" s="2">
        <v>750721334</v>
      </c>
      <c r="D507" s="3" t="s">
        <v>1106</v>
      </c>
      <c r="E507" s="2" t="s">
        <v>1094</v>
      </c>
      <c r="F507" s="2"/>
      <c r="G507" s="3" t="s">
        <v>1102</v>
      </c>
      <c r="H507" s="3" t="s">
        <v>756</v>
      </c>
      <c r="J507" s="9"/>
      <c r="L507" s="9"/>
      <c r="N507" s="9"/>
      <c r="R507" s="9"/>
      <c r="T507" s="9"/>
      <c r="V507" s="50"/>
    </row>
    <row r="508" spans="1:22" x14ac:dyDescent="0.3">
      <c r="A508" s="2">
        <v>670005149</v>
      </c>
      <c r="B508" s="3" t="s">
        <v>372</v>
      </c>
      <c r="C508" s="2">
        <v>670780071</v>
      </c>
      <c r="D508" s="3" t="s">
        <v>1128</v>
      </c>
      <c r="E508" s="2" t="s">
        <v>1094</v>
      </c>
      <c r="F508" s="2"/>
      <c r="G508" s="3" t="s">
        <v>1102</v>
      </c>
      <c r="H508" s="3" t="s">
        <v>1554</v>
      </c>
      <c r="J508" s="9"/>
      <c r="L508" s="9"/>
      <c r="N508" s="9"/>
      <c r="R508" s="9"/>
      <c r="T508" s="9"/>
      <c r="V508" s="50"/>
    </row>
    <row r="509" spans="1:22" x14ac:dyDescent="0.3">
      <c r="A509" s="2">
        <v>670005198</v>
      </c>
      <c r="B509" s="3" t="s">
        <v>1368</v>
      </c>
      <c r="C509" s="2">
        <v>670792340</v>
      </c>
      <c r="D509" s="3" t="s">
        <v>1161</v>
      </c>
      <c r="E509" s="2" t="s">
        <v>1108</v>
      </c>
      <c r="F509" s="2">
        <v>670796309</v>
      </c>
      <c r="G509" s="3" t="s">
        <v>1102</v>
      </c>
      <c r="H509" s="3" t="s">
        <v>764</v>
      </c>
      <c r="J509" s="9"/>
      <c r="L509" s="9"/>
      <c r="N509" s="9"/>
      <c r="R509" s="9"/>
      <c r="T509" s="9"/>
      <c r="V509" s="50"/>
    </row>
    <row r="510" spans="1:22" x14ac:dyDescent="0.3">
      <c r="A510" s="2">
        <v>670005248</v>
      </c>
      <c r="B510" s="3" t="s">
        <v>1369</v>
      </c>
      <c r="C510" s="2">
        <v>670792340</v>
      </c>
      <c r="D510" s="3" t="s">
        <v>1161</v>
      </c>
      <c r="E510" s="2" t="s">
        <v>1108</v>
      </c>
      <c r="F510" s="2">
        <v>670796309</v>
      </c>
      <c r="G510" s="3" t="s">
        <v>1102</v>
      </c>
      <c r="H510" s="3" t="s">
        <v>785</v>
      </c>
      <c r="J510" s="9"/>
      <c r="L510" s="9"/>
      <c r="N510" s="9"/>
      <c r="R510" s="9"/>
      <c r="T510" s="9"/>
      <c r="V510" s="50"/>
    </row>
    <row r="511" spans="1:22" x14ac:dyDescent="0.3">
      <c r="A511" s="2">
        <v>670006048</v>
      </c>
      <c r="B511" s="3" t="s">
        <v>373</v>
      </c>
      <c r="C511" s="2">
        <v>670005958</v>
      </c>
      <c r="D511" s="3" t="s">
        <v>1106</v>
      </c>
      <c r="E511" s="2" t="s">
        <v>1094</v>
      </c>
      <c r="F511" s="2"/>
      <c r="G511" s="3" t="s">
        <v>1114</v>
      </c>
      <c r="H511" s="3" t="s">
        <v>757</v>
      </c>
      <c r="J511" s="9"/>
      <c r="L511" s="9"/>
      <c r="N511" s="9"/>
      <c r="R511" s="9"/>
      <c r="T511" s="9"/>
      <c r="V511" s="50"/>
    </row>
    <row r="512" spans="1:22" x14ac:dyDescent="0.3">
      <c r="A512" s="2">
        <v>670006279</v>
      </c>
      <c r="B512" s="3" t="s">
        <v>374</v>
      </c>
      <c r="C512" s="2">
        <v>570010173</v>
      </c>
      <c r="D512" s="3" t="s">
        <v>1161</v>
      </c>
      <c r="E512" s="2" t="s">
        <v>1094</v>
      </c>
      <c r="F512" s="2"/>
      <c r="G512" s="3" t="s">
        <v>1095</v>
      </c>
      <c r="H512" s="3" t="s">
        <v>758</v>
      </c>
      <c r="J512" s="9"/>
      <c r="L512" s="9"/>
      <c r="N512" s="9"/>
      <c r="R512" s="9"/>
      <c r="T512" s="9"/>
      <c r="V512" s="50"/>
    </row>
    <row r="513" spans="1:22" x14ac:dyDescent="0.3">
      <c r="A513" s="2">
        <v>670006329</v>
      </c>
      <c r="B513" s="3" t="s">
        <v>375</v>
      </c>
      <c r="C513" s="2">
        <v>670780642</v>
      </c>
      <c r="D513" s="3" t="s">
        <v>1128</v>
      </c>
      <c r="E513" s="2" t="s">
        <v>1094</v>
      </c>
      <c r="F513" s="2"/>
      <c r="G513" s="3" t="s">
        <v>1102</v>
      </c>
      <c r="H513" s="3" t="s">
        <v>759</v>
      </c>
      <c r="J513" s="9"/>
      <c r="L513" s="9"/>
      <c r="N513" s="9"/>
      <c r="R513" s="9"/>
      <c r="T513" s="9"/>
      <c r="V513" s="50"/>
    </row>
    <row r="514" spans="1:22" x14ac:dyDescent="0.3">
      <c r="A514" s="2">
        <v>670006428</v>
      </c>
      <c r="B514" s="3" t="s">
        <v>376</v>
      </c>
      <c r="C514" s="2">
        <v>570010173</v>
      </c>
      <c r="D514" s="3" t="s">
        <v>1161</v>
      </c>
      <c r="E514" s="2" t="s">
        <v>1094</v>
      </c>
      <c r="F514" s="2"/>
      <c r="G514" s="3" t="s">
        <v>1095</v>
      </c>
      <c r="H514" s="3" t="s">
        <v>750</v>
      </c>
      <c r="J514" s="9"/>
      <c r="L514" s="9"/>
      <c r="N514" s="9"/>
      <c r="R514" s="9"/>
      <c r="T514" s="9"/>
      <c r="V514" s="50"/>
    </row>
    <row r="515" spans="1:22" x14ac:dyDescent="0.3">
      <c r="A515" s="2">
        <v>670006519</v>
      </c>
      <c r="B515" s="3" t="s">
        <v>377</v>
      </c>
      <c r="C515" s="2">
        <v>670006469</v>
      </c>
      <c r="D515" s="3" t="s">
        <v>1161</v>
      </c>
      <c r="E515" s="2" t="s">
        <v>1094</v>
      </c>
      <c r="F515" s="2"/>
      <c r="G515" s="3" t="s">
        <v>1095</v>
      </c>
      <c r="H515" s="3" t="s">
        <v>760</v>
      </c>
      <c r="J515" s="9"/>
      <c r="L515" s="9"/>
      <c r="N515" s="9"/>
      <c r="R515" s="9"/>
      <c r="T515" s="9"/>
      <c r="V515" s="50"/>
    </row>
    <row r="516" spans="1:22" x14ac:dyDescent="0.3">
      <c r="A516" s="2">
        <v>670006568</v>
      </c>
      <c r="B516" s="3" t="s">
        <v>378</v>
      </c>
      <c r="C516" s="2">
        <v>670792340</v>
      </c>
      <c r="D516" s="3" t="s">
        <v>1161</v>
      </c>
      <c r="E516" s="2" t="s">
        <v>1094</v>
      </c>
      <c r="F516" s="2"/>
      <c r="G516" s="3" t="s">
        <v>1095</v>
      </c>
      <c r="H516" s="3" t="s">
        <v>750</v>
      </c>
      <c r="J516" s="9"/>
      <c r="L516" s="9"/>
      <c r="N516" s="9"/>
      <c r="R516" s="9"/>
      <c r="T516" s="9"/>
      <c r="V516" s="50"/>
    </row>
    <row r="517" spans="1:22" x14ac:dyDescent="0.3">
      <c r="A517" s="2">
        <v>670006618</v>
      </c>
      <c r="B517" s="3" t="s">
        <v>379</v>
      </c>
      <c r="C517" s="2">
        <v>670792340</v>
      </c>
      <c r="D517" s="3" t="s">
        <v>1161</v>
      </c>
      <c r="E517" s="2" t="s">
        <v>1094</v>
      </c>
      <c r="F517" s="2"/>
      <c r="G517" s="3" t="s">
        <v>1095</v>
      </c>
      <c r="H517" s="3" t="s">
        <v>761</v>
      </c>
      <c r="J517" s="9"/>
      <c r="L517" s="9"/>
      <c r="N517" s="9"/>
      <c r="R517" s="9"/>
      <c r="T517" s="9"/>
      <c r="V517" s="50"/>
    </row>
    <row r="518" spans="1:22" x14ac:dyDescent="0.3">
      <c r="A518" s="2">
        <v>670007038</v>
      </c>
      <c r="B518" s="3" t="s">
        <v>380</v>
      </c>
      <c r="C518" s="2">
        <v>670792423</v>
      </c>
      <c r="D518" s="3" t="s">
        <v>1161</v>
      </c>
      <c r="E518" s="2" t="s">
        <v>1094</v>
      </c>
      <c r="F518" s="2"/>
      <c r="G518" s="3" t="s">
        <v>1114</v>
      </c>
      <c r="H518" s="3" t="s">
        <v>762</v>
      </c>
      <c r="J518" s="9"/>
      <c r="L518" s="9"/>
      <c r="N518" s="9"/>
      <c r="R518" s="9"/>
      <c r="T518" s="9"/>
      <c r="V518" s="50"/>
    </row>
    <row r="519" spans="1:22" x14ac:dyDescent="0.3">
      <c r="A519" s="2">
        <v>670007129</v>
      </c>
      <c r="B519" s="3" t="s">
        <v>1555</v>
      </c>
      <c r="C519" s="2">
        <v>670792340</v>
      </c>
      <c r="D519" s="3" t="s">
        <v>1161</v>
      </c>
      <c r="E519" s="2" t="s">
        <v>1108</v>
      </c>
      <c r="F519" s="2">
        <v>670796309</v>
      </c>
      <c r="G519" s="3" t="s">
        <v>1102</v>
      </c>
      <c r="H519" s="3" t="s">
        <v>1238</v>
      </c>
      <c r="J519" s="9"/>
      <c r="L519" s="9"/>
      <c r="N519" s="9"/>
      <c r="R519" s="9"/>
      <c r="T519" s="9"/>
      <c r="V519" s="50"/>
    </row>
    <row r="520" spans="1:22" x14ac:dyDescent="0.3">
      <c r="A520" s="2">
        <v>670007178</v>
      </c>
      <c r="B520" s="3" t="s">
        <v>1556</v>
      </c>
      <c r="C520" s="2">
        <v>670792340</v>
      </c>
      <c r="D520" s="3" t="s">
        <v>1161</v>
      </c>
      <c r="E520" s="2" t="s">
        <v>1108</v>
      </c>
      <c r="F520" s="2">
        <v>670796309</v>
      </c>
      <c r="G520" s="3" t="s">
        <v>1102</v>
      </c>
      <c r="H520" s="3" t="s">
        <v>750</v>
      </c>
      <c r="J520" s="9"/>
      <c r="L520" s="9"/>
      <c r="N520" s="9"/>
      <c r="R520" s="9"/>
      <c r="T520" s="9"/>
      <c r="V520" s="50"/>
    </row>
    <row r="521" spans="1:22" x14ac:dyDescent="0.3">
      <c r="A521" s="2">
        <v>670007848</v>
      </c>
      <c r="B521" s="3" t="s">
        <v>381</v>
      </c>
      <c r="C521" s="2">
        <v>670007269</v>
      </c>
      <c r="D521" s="3" t="s">
        <v>1100</v>
      </c>
      <c r="E521" s="2" t="s">
        <v>1094</v>
      </c>
      <c r="F521" s="2"/>
      <c r="G521" s="3" t="s">
        <v>1102</v>
      </c>
      <c r="H521" s="3" t="s">
        <v>763</v>
      </c>
      <c r="J521" s="9"/>
      <c r="L521" s="9"/>
      <c r="N521" s="9"/>
      <c r="R521" s="9"/>
      <c r="T521" s="9"/>
      <c r="V521" s="50"/>
    </row>
    <row r="522" spans="1:22" x14ac:dyDescent="0.3">
      <c r="A522" s="2">
        <v>670007988</v>
      </c>
      <c r="B522" s="3" t="s">
        <v>382</v>
      </c>
      <c r="C522" s="2">
        <v>670792340</v>
      </c>
      <c r="D522" s="3" t="s">
        <v>1161</v>
      </c>
      <c r="E522" s="2" t="s">
        <v>1094</v>
      </c>
      <c r="F522" s="2"/>
      <c r="G522" s="3" t="s">
        <v>1095</v>
      </c>
      <c r="H522" s="3" t="s">
        <v>1232</v>
      </c>
      <c r="J522" s="9"/>
      <c r="L522" s="9"/>
      <c r="N522" s="9"/>
      <c r="R522" s="9"/>
      <c r="T522" s="9"/>
      <c r="V522" s="50"/>
    </row>
    <row r="523" spans="1:22" x14ac:dyDescent="0.3">
      <c r="A523" s="2">
        <v>670008028</v>
      </c>
      <c r="B523" s="3" t="s">
        <v>1557</v>
      </c>
      <c r="C523" s="2">
        <v>670780337</v>
      </c>
      <c r="D523" s="3" t="s">
        <v>1128</v>
      </c>
      <c r="E523" s="2" t="s">
        <v>1108</v>
      </c>
      <c r="F523" s="2">
        <v>670795558</v>
      </c>
      <c r="G523" s="3" t="s">
        <v>1102</v>
      </c>
      <c r="H523" s="3" t="s">
        <v>787</v>
      </c>
      <c r="J523" s="9"/>
      <c r="L523" s="9"/>
      <c r="N523" s="9"/>
      <c r="R523" s="9"/>
      <c r="T523" s="9"/>
      <c r="V523" s="50"/>
    </row>
    <row r="524" spans="1:22" x14ac:dyDescent="0.3">
      <c r="A524" s="2">
        <v>670008598</v>
      </c>
      <c r="B524" s="3" t="s">
        <v>383</v>
      </c>
      <c r="C524" s="2">
        <v>670006469</v>
      </c>
      <c r="D524" s="3" t="s">
        <v>1161</v>
      </c>
      <c r="E524" s="2" t="s">
        <v>1094</v>
      </c>
      <c r="F524" s="2"/>
      <c r="G524" s="3" t="s">
        <v>1095</v>
      </c>
      <c r="H524" s="3" t="s">
        <v>764</v>
      </c>
      <c r="J524" s="9"/>
      <c r="L524" s="9"/>
      <c r="N524" s="9"/>
      <c r="R524" s="9"/>
      <c r="T524" s="9"/>
      <c r="V524" s="50"/>
    </row>
    <row r="525" spans="1:22" x14ac:dyDescent="0.3">
      <c r="A525" s="2">
        <v>670008978</v>
      </c>
      <c r="B525" s="3" t="s">
        <v>384</v>
      </c>
      <c r="C525" s="2">
        <v>750000127</v>
      </c>
      <c r="D525" s="3" t="s">
        <v>1106</v>
      </c>
      <c r="E525" s="2" t="s">
        <v>1094</v>
      </c>
      <c r="F525" s="2"/>
      <c r="G525" s="3" t="s">
        <v>1114</v>
      </c>
      <c r="H525" s="3" t="s">
        <v>750</v>
      </c>
      <c r="J525" s="9"/>
      <c r="L525" s="9"/>
      <c r="N525" s="9"/>
      <c r="R525" s="9"/>
      <c r="T525" s="9"/>
      <c r="V525" s="50"/>
    </row>
    <row r="526" spans="1:22" x14ac:dyDescent="0.3">
      <c r="A526" s="2">
        <v>670010479</v>
      </c>
      <c r="B526" s="3" t="s">
        <v>385</v>
      </c>
      <c r="C526" s="2">
        <v>670792340</v>
      </c>
      <c r="D526" s="3" t="s">
        <v>1161</v>
      </c>
      <c r="E526" s="2" t="s">
        <v>1094</v>
      </c>
      <c r="F526" s="2"/>
      <c r="G526" s="3" t="s">
        <v>1095</v>
      </c>
      <c r="H526" s="3" t="s">
        <v>750</v>
      </c>
      <c r="J526" s="9"/>
      <c r="L526" s="9"/>
      <c r="N526" s="9"/>
      <c r="R526" s="9"/>
      <c r="T526" s="9"/>
      <c r="V526" s="50"/>
    </row>
    <row r="527" spans="1:22" x14ac:dyDescent="0.3">
      <c r="A527" s="2">
        <v>670010529</v>
      </c>
      <c r="B527" s="3" t="s">
        <v>386</v>
      </c>
      <c r="C527" s="2">
        <v>670792340</v>
      </c>
      <c r="D527" s="3" t="s">
        <v>1161</v>
      </c>
      <c r="E527" s="2" t="s">
        <v>1094</v>
      </c>
      <c r="F527" s="2"/>
      <c r="G527" s="3" t="s">
        <v>1095</v>
      </c>
      <c r="H527" s="3" t="s">
        <v>766</v>
      </c>
      <c r="J527" s="9"/>
      <c r="L527" s="9"/>
      <c r="N527" s="9"/>
      <c r="R527" s="9"/>
      <c r="T527" s="9"/>
      <c r="V527" s="50"/>
    </row>
    <row r="528" spans="1:22" x14ac:dyDescent="0.3">
      <c r="A528" s="2">
        <v>670011758</v>
      </c>
      <c r="B528" s="3" t="s">
        <v>387</v>
      </c>
      <c r="C528" s="2">
        <v>670011709</v>
      </c>
      <c r="D528" s="3" t="s">
        <v>1097</v>
      </c>
      <c r="E528" s="2" t="s">
        <v>1094</v>
      </c>
      <c r="F528" s="2"/>
      <c r="G528" s="3" t="s">
        <v>1095</v>
      </c>
      <c r="H528" s="3" t="s">
        <v>767</v>
      </c>
      <c r="J528" s="9"/>
      <c r="L528" s="9"/>
      <c r="N528" s="9"/>
      <c r="R528" s="9"/>
      <c r="T528" s="9"/>
      <c r="V528" s="50"/>
    </row>
    <row r="529" spans="1:22" x14ac:dyDescent="0.3">
      <c r="A529" s="2">
        <v>670012079</v>
      </c>
      <c r="B529" s="3" t="s">
        <v>1558</v>
      </c>
      <c r="C529" s="2">
        <v>670792340</v>
      </c>
      <c r="D529" s="3" t="s">
        <v>1161</v>
      </c>
      <c r="E529" s="2" t="s">
        <v>1108</v>
      </c>
      <c r="F529" s="2">
        <v>670796309</v>
      </c>
      <c r="G529" s="3" t="s">
        <v>1102</v>
      </c>
      <c r="H529" s="3" t="s">
        <v>785</v>
      </c>
      <c r="J529" s="9"/>
      <c r="L529" s="9"/>
      <c r="N529" s="9"/>
      <c r="R529" s="9"/>
      <c r="T529" s="9"/>
      <c r="V529" s="50"/>
    </row>
    <row r="530" spans="1:22" x14ac:dyDescent="0.3">
      <c r="A530" s="2">
        <v>670012129</v>
      </c>
      <c r="B530" s="3" t="s">
        <v>1559</v>
      </c>
      <c r="C530" s="2">
        <v>670792340</v>
      </c>
      <c r="D530" s="3" t="s">
        <v>1161</v>
      </c>
      <c r="E530" s="2" t="s">
        <v>1108</v>
      </c>
      <c r="F530" s="2">
        <v>670796309</v>
      </c>
      <c r="G530" s="3" t="s">
        <v>1102</v>
      </c>
      <c r="H530" s="3" t="s">
        <v>772</v>
      </c>
      <c r="J530" s="9"/>
      <c r="L530" s="9"/>
      <c r="N530" s="9"/>
      <c r="R530" s="9"/>
      <c r="T530" s="9"/>
      <c r="V530" s="50"/>
    </row>
    <row r="531" spans="1:22" x14ac:dyDescent="0.3">
      <c r="A531" s="2">
        <v>670012699</v>
      </c>
      <c r="B531" s="3" t="s">
        <v>1560</v>
      </c>
      <c r="C531" s="2">
        <v>670780642</v>
      </c>
      <c r="D531" s="3" t="s">
        <v>1128</v>
      </c>
      <c r="E531" s="2" t="s">
        <v>1108</v>
      </c>
      <c r="F531" s="2">
        <v>670006329</v>
      </c>
      <c r="G531" s="3" t="s">
        <v>1102</v>
      </c>
      <c r="H531" s="3" t="s">
        <v>759</v>
      </c>
      <c r="J531" s="9"/>
      <c r="L531" s="9"/>
      <c r="N531" s="9"/>
      <c r="R531" s="9"/>
      <c r="T531" s="9"/>
      <c r="V531" s="50"/>
    </row>
    <row r="532" spans="1:22" x14ac:dyDescent="0.3">
      <c r="A532" s="2">
        <v>670012749</v>
      </c>
      <c r="B532" s="3" t="s">
        <v>388</v>
      </c>
      <c r="C532" s="2">
        <v>670780543</v>
      </c>
      <c r="D532" s="3" t="s">
        <v>1107</v>
      </c>
      <c r="E532" s="2" t="s">
        <v>1094</v>
      </c>
      <c r="F532" s="2"/>
      <c r="G532" s="3" t="s">
        <v>1095</v>
      </c>
      <c r="H532" s="3" t="s">
        <v>754</v>
      </c>
      <c r="J532" s="9"/>
      <c r="L532" s="9"/>
      <c r="N532" s="9"/>
      <c r="R532" s="9"/>
      <c r="T532" s="9"/>
      <c r="V532" s="50"/>
    </row>
    <row r="533" spans="1:22" x14ac:dyDescent="0.3">
      <c r="A533" s="2">
        <v>670013184</v>
      </c>
      <c r="B533" s="3" t="s">
        <v>389</v>
      </c>
      <c r="C533" s="2">
        <v>750721334</v>
      </c>
      <c r="D533" s="3" t="s">
        <v>1106</v>
      </c>
      <c r="E533" s="2" t="s">
        <v>1108</v>
      </c>
      <c r="F533" s="2">
        <v>670004589</v>
      </c>
      <c r="G533" s="3" t="s">
        <v>1102</v>
      </c>
      <c r="H533" s="3" t="s">
        <v>768</v>
      </c>
      <c r="J533" s="9"/>
      <c r="L533" s="9"/>
      <c r="N533" s="9"/>
      <c r="R533" s="9"/>
      <c r="T533" s="9"/>
      <c r="V533" s="50"/>
    </row>
    <row r="534" spans="1:22" x14ac:dyDescent="0.3">
      <c r="A534" s="2">
        <v>670013259</v>
      </c>
      <c r="B534" s="3" t="s">
        <v>390</v>
      </c>
      <c r="C534" s="2">
        <v>670792340</v>
      </c>
      <c r="D534" s="3" t="s">
        <v>1161</v>
      </c>
      <c r="E534" s="2" t="s">
        <v>1094</v>
      </c>
      <c r="F534" s="2"/>
      <c r="G534" s="3" t="s">
        <v>1114</v>
      </c>
      <c r="H534" s="3" t="s">
        <v>769</v>
      </c>
      <c r="J534" s="9"/>
      <c r="L534" s="9"/>
      <c r="N534" s="9"/>
      <c r="R534" s="9"/>
      <c r="T534" s="9"/>
      <c r="V534" s="50"/>
    </row>
    <row r="535" spans="1:22" x14ac:dyDescent="0.3">
      <c r="A535" s="2">
        <v>670013689</v>
      </c>
      <c r="B535" s="3" t="s">
        <v>391</v>
      </c>
      <c r="C535" s="2">
        <v>940004088</v>
      </c>
      <c r="D535" s="3" t="s">
        <v>1101</v>
      </c>
      <c r="E535" s="2" t="s">
        <v>1094</v>
      </c>
      <c r="F535" s="2"/>
      <c r="G535" s="3" t="s">
        <v>1095</v>
      </c>
      <c r="H535" s="3" t="s">
        <v>770</v>
      </c>
      <c r="J535" s="9"/>
      <c r="L535" s="9"/>
      <c r="N535" s="9"/>
      <c r="R535" s="9"/>
      <c r="T535" s="9"/>
      <c r="V535" s="50"/>
    </row>
    <row r="536" spans="1:22" x14ac:dyDescent="0.3">
      <c r="A536" s="2">
        <v>670013739</v>
      </c>
      <c r="B536" s="3" t="s">
        <v>392</v>
      </c>
      <c r="C536" s="2">
        <v>750721300</v>
      </c>
      <c r="D536" s="3" t="s">
        <v>1148</v>
      </c>
      <c r="E536" s="2" t="s">
        <v>1094</v>
      </c>
      <c r="F536" s="2"/>
      <c r="G536" s="3" t="s">
        <v>1095</v>
      </c>
      <c r="H536" s="3" t="s">
        <v>750</v>
      </c>
      <c r="J536" s="9"/>
      <c r="L536" s="9"/>
      <c r="N536" s="9"/>
      <c r="R536" s="9"/>
      <c r="T536" s="9"/>
      <c r="V536" s="50"/>
    </row>
    <row r="537" spans="1:22" x14ac:dyDescent="0.3">
      <c r="A537" s="2">
        <v>670013853</v>
      </c>
      <c r="B537" s="3" t="s">
        <v>393</v>
      </c>
      <c r="C537" s="2">
        <v>570010173</v>
      </c>
      <c r="D537" s="3" t="s">
        <v>1161</v>
      </c>
      <c r="E537" s="2" t="s">
        <v>1094</v>
      </c>
      <c r="F537" s="2"/>
      <c r="G537" s="3" t="s">
        <v>1095</v>
      </c>
      <c r="H537" s="3" t="s">
        <v>771</v>
      </c>
      <c r="J537" s="9"/>
      <c r="L537" s="9"/>
      <c r="N537" s="9"/>
      <c r="R537" s="9"/>
      <c r="T537" s="9"/>
      <c r="V537" s="50"/>
    </row>
    <row r="538" spans="1:22" x14ac:dyDescent="0.3">
      <c r="A538" s="2">
        <v>670013945</v>
      </c>
      <c r="B538" s="3" t="s">
        <v>1357</v>
      </c>
      <c r="C538" s="2">
        <v>670792340</v>
      </c>
      <c r="D538" s="3" t="s">
        <v>1161</v>
      </c>
      <c r="E538" s="2" t="s">
        <v>1108</v>
      </c>
      <c r="F538" s="2">
        <v>670796309</v>
      </c>
      <c r="G538" s="3" t="s">
        <v>1102</v>
      </c>
      <c r="H538" s="3" t="s">
        <v>799</v>
      </c>
      <c r="J538" s="9"/>
      <c r="L538" s="9"/>
      <c r="N538" s="9"/>
      <c r="R538" s="9"/>
      <c r="T538" s="9"/>
      <c r="V538" s="50"/>
    </row>
    <row r="539" spans="1:22" x14ac:dyDescent="0.3">
      <c r="A539" s="2">
        <v>670014190</v>
      </c>
      <c r="B539" s="3" t="s">
        <v>394</v>
      </c>
      <c r="C539" s="2">
        <v>670792423</v>
      </c>
      <c r="D539" s="3" t="s">
        <v>1161</v>
      </c>
      <c r="E539" s="2" t="s">
        <v>1094</v>
      </c>
      <c r="F539" s="2"/>
      <c r="G539" s="3" t="s">
        <v>1102</v>
      </c>
      <c r="H539" s="3" t="s">
        <v>762</v>
      </c>
      <c r="J539" s="9"/>
      <c r="L539" s="9"/>
      <c r="N539" s="9"/>
      <c r="R539" s="9"/>
      <c r="T539" s="9"/>
      <c r="V539" s="50"/>
    </row>
    <row r="540" spans="1:22" x14ac:dyDescent="0.3">
      <c r="A540" s="2">
        <v>670015148</v>
      </c>
      <c r="B540" s="3" t="s">
        <v>395</v>
      </c>
      <c r="C540" s="2">
        <v>670781152</v>
      </c>
      <c r="D540" s="3" t="s">
        <v>1154</v>
      </c>
      <c r="E540" s="2" t="s">
        <v>1094</v>
      </c>
      <c r="F540" s="2"/>
      <c r="G540" s="3" t="s">
        <v>1095</v>
      </c>
      <c r="H540" s="3" t="s">
        <v>772</v>
      </c>
      <c r="J540" s="9"/>
      <c r="L540" s="9"/>
      <c r="N540" s="9"/>
      <c r="R540" s="9"/>
      <c r="T540" s="9"/>
      <c r="V540" s="50"/>
    </row>
    <row r="541" spans="1:22" x14ac:dyDescent="0.3">
      <c r="A541" s="2">
        <v>670015155</v>
      </c>
      <c r="B541" s="3" t="s">
        <v>1352</v>
      </c>
      <c r="C541" s="2">
        <v>670780352</v>
      </c>
      <c r="D541" s="3" t="s">
        <v>1140</v>
      </c>
      <c r="E541" s="2" t="s">
        <v>1108</v>
      </c>
      <c r="F541" s="2">
        <v>670793694</v>
      </c>
      <c r="G541" s="3" t="s">
        <v>1095</v>
      </c>
      <c r="H541" s="3" t="s">
        <v>1233</v>
      </c>
      <c r="J541" s="9"/>
      <c r="L541" s="9"/>
      <c r="N541" s="9"/>
      <c r="R541" s="9"/>
      <c r="T541" s="9"/>
      <c r="V541" s="50"/>
    </row>
    <row r="542" spans="1:22" x14ac:dyDescent="0.3">
      <c r="A542" s="2">
        <v>670015296</v>
      </c>
      <c r="B542" s="3" t="s">
        <v>396</v>
      </c>
      <c r="C542" s="2">
        <v>920030152</v>
      </c>
      <c r="D542" s="3" t="s">
        <v>1093</v>
      </c>
      <c r="E542" s="2" t="s">
        <v>1094</v>
      </c>
      <c r="F542" s="2"/>
      <c r="G542" s="3" t="s">
        <v>1095</v>
      </c>
      <c r="H542" s="3" t="s">
        <v>773</v>
      </c>
      <c r="J542" s="9"/>
      <c r="L542" s="9"/>
      <c r="N542" s="9"/>
      <c r="R542" s="9"/>
      <c r="T542" s="9"/>
      <c r="V542" s="50"/>
    </row>
    <row r="543" spans="1:22" x14ac:dyDescent="0.3">
      <c r="A543" s="2">
        <v>670015551</v>
      </c>
      <c r="B543" s="3" t="s">
        <v>1353</v>
      </c>
      <c r="C543" s="2">
        <v>670780543</v>
      </c>
      <c r="D543" s="3" t="s">
        <v>1107</v>
      </c>
      <c r="E543" s="2" t="s">
        <v>1108</v>
      </c>
      <c r="F543" s="2">
        <v>670784404</v>
      </c>
      <c r="G543" s="3" t="s">
        <v>1095</v>
      </c>
      <c r="H543" s="3" t="s">
        <v>774</v>
      </c>
      <c r="J543" s="9"/>
      <c r="L543" s="9"/>
      <c r="N543" s="9"/>
      <c r="R543" s="9"/>
      <c r="T543" s="9"/>
      <c r="V543" s="50"/>
    </row>
    <row r="544" spans="1:22" x14ac:dyDescent="0.3">
      <c r="A544" s="2">
        <v>670016245</v>
      </c>
      <c r="B544" s="3" t="s">
        <v>397</v>
      </c>
      <c r="C544" s="2">
        <v>670780543</v>
      </c>
      <c r="D544" s="3" t="s">
        <v>1107</v>
      </c>
      <c r="E544" s="2" t="s">
        <v>1108</v>
      </c>
      <c r="F544" s="2">
        <v>670784404</v>
      </c>
      <c r="G544" s="3" t="s">
        <v>1095</v>
      </c>
      <c r="H544" s="3" t="s">
        <v>774</v>
      </c>
      <c r="J544" s="9"/>
      <c r="L544" s="9"/>
      <c r="N544" s="9"/>
      <c r="R544" s="9"/>
      <c r="T544" s="9"/>
      <c r="V544" s="50"/>
    </row>
    <row r="545" spans="1:22" x14ac:dyDescent="0.3">
      <c r="A545" s="2">
        <v>670016898</v>
      </c>
      <c r="B545" s="3" t="s">
        <v>1370</v>
      </c>
      <c r="C545" s="2">
        <v>670013713</v>
      </c>
      <c r="D545" s="3" t="s">
        <v>1100</v>
      </c>
      <c r="E545" s="2" t="s">
        <v>1108</v>
      </c>
      <c r="F545" s="2">
        <v>670793686</v>
      </c>
      <c r="G545" s="3" t="s">
        <v>1095</v>
      </c>
      <c r="H545" s="3" t="s">
        <v>789</v>
      </c>
      <c r="J545" s="9"/>
      <c r="L545" s="9"/>
      <c r="N545" s="9"/>
      <c r="R545" s="9"/>
      <c r="T545" s="9"/>
      <c r="V545" s="50"/>
    </row>
    <row r="546" spans="1:22" x14ac:dyDescent="0.3">
      <c r="A546" s="2">
        <v>670017011</v>
      </c>
      <c r="B546" s="3" t="s">
        <v>398</v>
      </c>
      <c r="C546" s="2">
        <v>250019189</v>
      </c>
      <c r="D546" s="3" t="s">
        <v>1135</v>
      </c>
      <c r="E546" s="2" t="s">
        <v>1094</v>
      </c>
      <c r="F546" s="2"/>
      <c r="G546" s="3" t="s">
        <v>1095</v>
      </c>
      <c r="H546" s="3" t="s">
        <v>775</v>
      </c>
      <c r="J546" s="9"/>
      <c r="L546" s="9"/>
      <c r="N546" s="9"/>
      <c r="R546" s="9"/>
      <c r="T546" s="9"/>
      <c r="V546" s="50"/>
    </row>
    <row r="547" spans="1:22" x14ac:dyDescent="0.3">
      <c r="A547" s="2">
        <v>670017334</v>
      </c>
      <c r="B547" s="3" t="s">
        <v>1371</v>
      </c>
      <c r="C547" s="2">
        <v>680018199</v>
      </c>
      <c r="D547" s="3" t="s">
        <v>1161</v>
      </c>
      <c r="E547" s="2" t="s">
        <v>1108</v>
      </c>
      <c r="F547" s="2">
        <v>680003738</v>
      </c>
      <c r="G547" s="3" t="s">
        <v>1114</v>
      </c>
      <c r="H547" s="3" t="s">
        <v>785</v>
      </c>
      <c r="J547" s="9"/>
      <c r="L547" s="9"/>
      <c r="N547" s="9"/>
      <c r="R547" s="9"/>
      <c r="T547" s="9"/>
      <c r="V547" s="50"/>
    </row>
    <row r="548" spans="1:22" x14ac:dyDescent="0.3">
      <c r="A548" s="2">
        <v>670018175</v>
      </c>
      <c r="B548" s="3" t="s">
        <v>1372</v>
      </c>
      <c r="C548" s="2">
        <v>670792340</v>
      </c>
      <c r="D548" s="3" t="s">
        <v>1161</v>
      </c>
      <c r="E548" s="2" t="s">
        <v>1108</v>
      </c>
      <c r="F548" s="2">
        <v>670796309</v>
      </c>
      <c r="G548" s="3" t="s">
        <v>1102</v>
      </c>
      <c r="H548" s="3" t="s">
        <v>750</v>
      </c>
      <c r="J548" s="9"/>
      <c r="L548" s="9"/>
      <c r="N548" s="9"/>
      <c r="R548" s="9"/>
      <c r="T548" s="9"/>
      <c r="V548" s="50"/>
    </row>
    <row r="549" spans="1:22" x14ac:dyDescent="0.3">
      <c r="A549" s="2">
        <v>670019249</v>
      </c>
      <c r="B549" s="3" t="s">
        <v>1463</v>
      </c>
      <c r="C549" s="2">
        <v>670017755</v>
      </c>
      <c r="D549" s="3" t="s">
        <v>1107</v>
      </c>
      <c r="E549" s="2" t="s">
        <v>1108</v>
      </c>
      <c r="F549" s="2">
        <v>670784420</v>
      </c>
      <c r="G549" s="3" t="s">
        <v>1095</v>
      </c>
      <c r="H549" s="3" t="s">
        <v>788</v>
      </c>
      <c r="J549" s="9"/>
      <c r="L549" s="9"/>
      <c r="N549" s="9"/>
      <c r="R549" s="9"/>
      <c r="T549" s="9"/>
      <c r="V549" s="50"/>
    </row>
    <row r="550" spans="1:22" x14ac:dyDescent="0.3">
      <c r="A550" s="2">
        <v>670019298</v>
      </c>
      <c r="B550" s="3" t="s">
        <v>1373</v>
      </c>
      <c r="C550" s="2">
        <v>670780642</v>
      </c>
      <c r="D550" s="3" t="s">
        <v>1128</v>
      </c>
      <c r="E550" s="2" t="s">
        <v>1108</v>
      </c>
      <c r="F550" s="2">
        <v>670793736</v>
      </c>
      <c r="G550" s="3" t="s">
        <v>1095</v>
      </c>
      <c r="H550" s="3" t="s">
        <v>759</v>
      </c>
      <c r="J550" s="9"/>
      <c r="L550" s="9"/>
      <c r="N550" s="9"/>
      <c r="R550" s="9"/>
      <c r="T550" s="9"/>
      <c r="V550" s="50"/>
    </row>
    <row r="551" spans="1:22" x14ac:dyDescent="0.3">
      <c r="A551" s="2">
        <v>670780246</v>
      </c>
      <c r="B551" s="3" t="s">
        <v>1464</v>
      </c>
      <c r="C551" s="2">
        <v>670014604</v>
      </c>
      <c r="D551" s="3" t="s">
        <v>1148</v>
      </c>
      <c r="E551" s="2" t="s">
        <v>1094</v>
      </c>
      <c r="F551" s="2"/>
      <c r="G551" s="3" t="s">
        <v>1095</v>
      </c>
      <c r="H551" s="3" t="s">
        <v>773</v>
      </c>
      <c r="J551" s="9"/>
      <c r="L551" s="9"/>
      <c r="N551" s="9"/>
      <c r="R551" s="9"/>
      <c r="T551" s="9"/>
      <c r="V551" s="50"/>
    </row>
    <row r="552" spans="1:22" x14ac:dyDescent="0.3">
      <c r="A552" s="2">
        <v>670780535</v>
      </c>
      <c r="B552" s="3" t="s">
        <v>399</v>
      </c>
      <c r="C552" s="2">
        <v>570010173</v>
      </c>
      <c r="D552" s="3" t="s">
        <v>1161</v>
      </c>
      <c r="E552" s="2" t="s">
        <v>1094</v>
      </c>
      <c r="F552" s="2"/>
      <c r="G552" s="3" t="s">
        <v>1095</v>
      </c>
      <c r="H552" s="3" t="s">
        <v>765</v>
      </c>
      <c r="J552" s="9"/>
      <c r="L552" s="9"/>
      <c r="N552" s="9"/>
      <c r="R552" s="9"/>
      <c r="T552" s="9"/>
      <c r="V552" s="50"/>
    </row>
    <row r="553" spans="1:22" x14ac:dyDescent="0.3">
      <c r="A553" s="2">
        <v>670780618</v>
      </c>
      <c r="B553" s="3" t="s">
        <v>400</v>
      </c>
      <c r="C553" s="2">
        <v>670000314</v>
      </c>
      <c r="D553" s="3" t="s">
        <v>1100</v>
      </c>
      <c r="E553" s="2" t="s">
        <v>1094</v>
      </c>
      <c r="F553" s="2"/>
      <c r="G553" s="3" t="s">
        <v>1095</v>
      </c>
      <c r="H553" s="3" t="s">
        <v>776</v>
      </c>
      <c r="J553" s="9"/>
      <c r="L553" s="9"/>
      <c r="N553" s="9"/>
      <c r="R553" s="9"/>
      <c r="T553" s="9"/>
      <c r="V553" s="50"/>
    </row>
    <row r="554" spans="1:22" x14ac:dyDescent="0.3">
      <c r="A554" s="2">
        <v>670780667</v>
      </c>
      <c r="B554" s="3" t="s">
        <v>401</v>
      </c>
      <c r="C554" s="2">
        <v>670000363</v>
      </c>
      <c r="D554" s="3" t="s">
        <v>1100</v>
      </c>
      <c r="E554" s="2" t="s">
        <v>1094</v>
      </c>
      <c r="F554" s="2"/>
      <c r="G554" s="3" t="s">
        <v>1095</v>
      </c>
      <c r="H554" s="3" t="s">
        <v>777</v>
      </c>
      <c r="J554" s="9"/>
      <c r="L554" s="9"/>
      <c r="N554" s="9"/>
      <c r="R554" s="9"/>
      <c r="T554" s="9"/>
      <c r="V554" s="50"/>
    </row>
    <row r="555" spans="1:22" x14ac:dyDescent="0.3">
      <c r="A555" s="2">
        <v>670780782</v>
      </c>
      <c r="B555" s="3" t="s">
        <v>402</v>
      </c>
      <c r="C555" s="2">
        <v>670000454</v>
      </c>
      <c r="D555" s="3" t="s">
        <v>1106</v>
      </c>
      <c r="E555" s="2" t="s">
        <v>1094</v>
      </c>
      <c r="F555" s="2"/>
      <c r="G555" s="3" t="s">
        <v>1095</v>
      </c>
      <c r="H555" s="3" t="s">
        <v>778</v>
      </c>
      <c r="J555" s="9"/>
      <c r="L555" s="9"/>
      <c r="N555" s="9"/>
      <c r="R555" s="9"/>
      <c r="T555" s="9"/>
      <c r="V555" s="50"/>
    </row>
    <row r="556" spans="1:22" x14ac:dyDescent="0.3">
      <c r="A556" s="2">
        <v>670780998</v>
      </c>
      <c r="B556" s="3" t="s">
        <v>403</v>
      </c>
      <c r="C556" s="2">
        <v>670000512</v>
      </c>
      <c r="D556" s="3" t="s">
        <v>1100</v>
      </c>
      <c r="E556" s="2" t="s">
        <v>1094</v>
      </c>
      <c r="F556" s="2"/>
      <c r="G556" s="3" t="s">
        <v>1095</v>
      </c>
      <c r="H556" s="3" t="s">
        <v>780</v>
      </c>
      <c r="J556" s="9"/>
      <c r="L556" s="9"/>
      <c r="N556" s="9"/>
      <c r="R556" s="9"/>
      <c r="T556" s="9"/>
      <c r="V556" s="50"/>
    </row>
    <row r="557" spans="1:22" x14ac:dyDescent="0.3">
      <c r="A557" s="2">
        <v>670781053</v>
      </c>
      <c r="B557" s="3" t="s">
        <v>404</v>
      </c>
      <c r="C557" s="2">
        <v>670000546</v>
      </c>
      <c r="D557" s="3" t="s">
        <v>1100</v>
      </c>
      <c r="E557" s="2" t="s">
        <v>1094</v>
      </c>
      <c r="F557" s="2"/>
      <c r="G557" s="3" t="s">
        <v>1095</v>
      </c>
      <c r="H557" s="3" t="s">
        <v>1236</v>
      </c>
      <c r="J557" s="9"/>
      <c r="L557" s="9"/>
      <c r="N557" s="9"/>
      <c r="R557" s="9"/>
      <c r="T557" s="9"/>
      <c r="V557" s="50"/>
    </row>
    <row r="558" spans="1:22" x14ac:dyDescent="0.3">
      <c r="A558" s="2">
        <v>670781061</v>
      </c>
      <c r="B558" s="3" t="s">
        <v>405</v>
      </c>
      <c r="C558" s="2">
        <v>670000553</v>
      </c>
      <c r="D558" s="3" t="s">
        <v>1100</v>
      </c>
      <c r="E558" s="2" t="s">
        <v>1094</v>
      </c>
      <c r="F558" s="2"/>
      <c r="G558" s="3" t="s">
        <v>1095</v>
      </c>
      <c r="H558" s="3" t="s">
        <v>781</v>
      </c>
      <c r="J558" s="9"/>
      <c r="L558" s="9"/>
      <c r="N558" s="9"/>
      <c r="R558" s="9"/>
      <c r="T558" s="9"/>
      <c r="V558" s="50"/>
    </row>
    <row r="559" spans="1:22" x14ac:dyDescent="0.3">
      <c r="A559" s="2">
        <v>670781087</v>
      </c>
      <c r="B559" s="3" t="s">
        <v>406</v>
      </c>
      <c r="C559" s="2">
        <v>670014604</v>
      </c>
      <c r="D559" s="3" t="s">
        <v>1148</v>
      </c>
      <c r="E559" s="2" t="s">
        <v>1094</v>
      </c>
      <c r="F559" s="2"/>
      <c r="G559" s="3" t="s">
        <v>1095</v>
      </c>
      <c r="H559" s="3" t="s">
        <v>782</v>
      </c>
      <c r="J559" s="9"/>
      <c r="L559" s="9"/>
      <c r="N559" s="9"/>
      <c r="R559" s="9"/>
      <c r="T559" s="9"/>
      <c r="V559" s="50"/>
    </row>
    <row r="560" spans="1:22" x14ac:dyDescent="0.3">
      <c r="A560" s="2">
        <v>670781723</v>
      </c>
      <c r="B560" s="3" t="s">
        <v>407</v>
      </c>
      <c r="C560" s="2">
        <v>670006469</v>
      </c>
      <c r="D560" s="3" t="s">
        <v>1161</v>
      </c>
      <c r="E560" s="2" t="s">
        <v>1094</v>
      </c>
      <c r="F560" s="2"/>
      <c r="G560" s="3" t="s">
        <v>1095</v>
      </c>
      <c r="H560" s="3" t="s">
        <v>750</v>
      </c>
      <c r="J560" s="9"/>
      <c r="L560" s="9"/>
      <c r="N560" s="9"/>
      <c r="R560" s="9"/>
      <c r="T560" s="9"/>
      <c r="V560" s="50"/>
    </row>
    <row r="561" spans="1:22" x14ac:dyDescent="0.3">
      <c r="A561" s="2">
        <v>670782085</v>
      </c>
      <c r="B561" s="3" t="s">
        <v>408</v>
      </c>
      <c r="C561" s="2">
        <v>670000702</v>
      </c>
      <c r="D561" s="3" t="s">
        <v>1161</v>
      </c>
      <c r="E561" s="2" t="s">
        <v>1094</v>
      </c>
      <c r="F561" s="2"/>
      <c r="G561" s="3" t="s">
        <v>1095</v>
      </c>
      <c r="H561" s="3" t="s">
        <v>1561</v>
      </c>
      <c r="J561" s="9"/>
      <c r="L561" s="9"/>
      <c r="N561" s="9"/>
      <c r="R561" s="9"/>
      <c r="T561" s="9"/>
      <c r="V561" s="50"/>
    </row>
    <row r="562" spans="1:22" x14ac:dyDescent="0.3">
      <c r="A562" s="2">
        <v>670783216</v>
      </c>
      <c r="B562" s="3" t="s">
        <v>409</v>
      </c>
      <c r="C562" s="2">
        <v>670000827</v>
      </c>
      <c r="D562" s="3" t="s">
        <v>1161</v>
      </c>
      <c r="E562" s="2" t="s">
        <v>1094</v>
      </c>
      <c r="F562" s="2"/>
      <c r="G562" s="3" t="s">
        <v>1095</v>
      </c>
      <c r="H562" s="3" t="s">
        <v>783</v>
      </c>
      <c r="J562" s="9"/>
      <c r="L562" s="9"/>
      <c r="N562" s="9"/>
      <c r="R562" s="9"/>
      <c r="T562" s="9"/>
      <c r="V562" s="50"/>
    </row>
    <row r="563" spans="1:22" x14ac:dyDescent="0.3">
      <c r="A563" s="2">
        <v>670783331</v>
      </c>
      <c r="B563" s="3" t="s">
        <v>410</v>
      </c>
      <c r="C563" s="2">
        <v>670000876</v>
      </c>
      <c r="D563" s="3" t="s">
        <v>1140</v>
      </c>
      <c r="E563" s="2" t="s">
        <v>1094</v>
      </c>
      <c r="F563" s="2"/>
      <c r="G563" s="3" t="s">
        <v>1095</v>
      </c>
      <c r="H563" s="3" t="s">
        <v>784</v>
      </c>
      <c r="J563" s="9"/>
      <c r="L563" s="9"/>
      <c r="N563" s="9"/>
      <c r="R563" s="9"/>
      <c r="T563" s="9"/>
      <c r="V563" s="50"/>
    </row>
    <row r="564" spans="1:22" x14ac:dyDescent="0.3">
      <c r="A564" s="2">
        <v>670784404</v>
      </c>
      <c r="B564" s="3" t="s">
        <v>411</v>
      </c>
      <c r="C564" s="2">
        <v>670780543</v>
      </c>
      <c r="D564" s="3" t="s">
        <v>1107</v>
      </c>
      <c r="E564" s="2" t="s">
        <v>1094</v>
      </c>
      <c r="F564" s="2"/>
      <c r="G564" s="3" t="s">
        <v>1095</v>
      </c>
      <c r="H564" s="3" t="s">
        <v>774</v>
      </c>
      <c r="J564" s="9"/>
      <c r="L564" s="9"/>
      <c r="N564" s="9"/>
      <c r="R564" s="9"/>
      <c r="T564" s="9"/>
      <c r="V564" s="50"/>
    </row>
    <row r="565" spans="1:22" x14ac:dyDescent="0.3">
      <c r="A565" s="2">
        <v>670784412</v>
      </c>
      <c r="B565" s="3" t="s">
        <v>1359</v>
      </c>
      <c r="C565" s="2">
        <v>670780543</v>
      </c>
      <c r="D565" s="3" t="s">
        <v>1107</v>
      </c>
      <c r="E565" s="2" t="s">
        <v>1108</v>
      </c>
      <c r="F565" s="2">
        <v>670784404</v>
      </c>
      <c r="G565" s="3" t="s">
        <v>1095</v>
      </c>
      <c r="H565" s="3" t="s">
        <v>1237</v>
      </c>
      <c r="J565" s="9"/>
      <c r="L565" s="9"/>
      <c r="N565" s="9"/>
      <c r="R565" s="9"/>
      <c r="T565" s="9"/>
      <c r="V565" s="50"/>
    </row>
    <row r="566" spans="1:22" x14ac:dyDescent="0.3">
      <c r="A566" s="2">
        <v>670784420</v>
      </c>
      <c r="B566" s="3" t="s">
        <v>412</v>
      </c>
      <c r="C566" s="2">
        <v>670017755</v>
      </c>
      <c r="D566" s="3" t="s">
        <v>1107</v>
      </c>
      <c r="E566" s="2" t="s">
        <v>1094</v>
      </c>
      <c r="F566" s="2"/>
      <c r="G566" s="3" t="s">
        <v>1095</v>
      </c>
      <c r="H566" s="3" t="s">
        <v>785</v>
      </c>
      <c r="J566" s="9"/>
      <c r="L566" s="9"/>
      <c r="N566" s="9"/>
      <c r="R566" s="9"/>
      <c r="T566" s="9"/>
      <c r="V566" s="50"/>
    </row>
    <row r="567" spans="1:22" x14ac:dyDescent="0.3">
      <c r="A567" s="2">
        <v>670784479</v>
      </c>
      <c r="B567" s="3" t="s">
        <v>413</v>
      </c>
      <c r="C567" s="2">
        <v>670000892</v>
      </c>
      <c r="D567" s="3" t="s">
        <v>1118</v>
      </c>
      <c r="E567" s="2" t="s">
        <v>1094</v>
      </c>
      <c r="F567" s="2"/>
      <c r="G567" s="3" t="s">
        <v>1095</v>
      </c>
      <c r="H567" s="3" t="s">
        <v>750</v>
      </c>
      <c r="J567" s="9"/>
      <c r="L567" s="9"/>
      <c r="N567" s="9"/>
      <c r="R567" s="9"/>
      <c r="T567" s="9"/>
      <c r="V567" s="50"/>
    </row>
    <row r="568" spans="1:22" x14ac:dyDescent="0.3">
      <c r="A568" s="2">
        <v>670787787</v>
      </c>
      <c r="B568" s="3" t="s">
        <v>414</v>
      </c>
      <c r="C568" s="2">
        <v>670014604</v>
      </c>
      <c r="D568" s="3" t="s">
        <v>1148</v>
      </c>
      <c r="E568" s="2" t="s">
        <v>1094</v>
      </c>
      <c r="F568" s="2"/>
      <c r="G568" s="3" t="s">
        <v>1095</v>
      </c>
      <c r="H568" s="3" t="s">
        <v>750</v>
      </c>
      <c r="J568" s="9"/>
      <c r="L568" s="9"/>
      <c r="N568" s="9"/>
      <c r="R568" s="9"/>
      <c r="T568" s="9"/>
      <c r="V568" s="50"/>
    </row>
    <row r="569" spans="1:22" x14ac:dyDescent="0.3">
      <c r="A569" s="2">
        <v>670787795</v>
      </c>
      <c r="B569" s="3" t="s">
        <v>415</v>
      </c>
      <c r="C569" s="2">
        <v>670795376</v>
      </c>
      <c r="D569" s="3" t="s">
        <v>1161</v>
      </c>
      <c r="E569" s="2" t="s">
        <v>1094</v>
      </c>
      <c r="F569" s="2"/>
      <c r="G569" s="3" t="s">
        <v>1095</v>
      </c>
      <c r="H569" s="3" t="s">
        <v>786</v>
      </c>
      <c r="J569" s="9"/>
      <c r="L569" s="9"/>
      <c r="N569" s="9"/>
      <c r="R569" s="9"/>
      <c r="T569" s="9"/>
      <c r="V569" s="50"/>
    </row>
    <row r="570" spans="1:22" x14ac:dyDescent="0.3">
      <c r="A570" s="2">
        <v>670787803</v>
      </c>
      <c r="B570" s="3" t="s">
        <v>416</v>
      </c>
      <c r="C570" s="2">
        <v>670792514</v>
      </c>
      <c r="D570" s="3" t="s">
        <v>1161</v>
      </c>
      <c r="E570" s="2" t="s">
        <v>1094</v>
      </c>
      <c r="F570" s="2"/>
      <c r="G570" s="3" t="s">
        <v>1095</v>
      </c>
      <c r="H570" s="3" t="s">
        <v>1238</v>
      </c>
      <c r="J570" s="9"/>
      <c r="L570" s="9"/>
      <c r="N570" s="9"/>
      <c r="R570" s="9"/>
      <c r="T570" s="9"/>
      <c r="V570" s="50"/>
    </row>
    <row r="571" spans="1:22" x14ac:dyDescent="0.3">
      <c r="A571" s="2">
        <v>670787829</v>
      </c>
      <c r="B571" s="3" t="s">
        <v>417</v>
      </c>
      <c r="C571" s="2">
        <v>670000223</v>
      </c>
      <c r="D571" s="3" t="s">
        <v>1148</v>
      </c>
      <c r="E571" s="2" t="s">
        <v>1094</v>
      </c>
      <c r="F571" s="2"/>
      <c r="G571" s="3" t="s">
        <v>1095</v>
      </c>
      <c r="H571" s="3" t="s">
        <v>765</v>
      </c>
      <c r="J571" s="9"/>
      <c r="L571" s="9"/>
      <c r="N571" s="9"/>
      <c r="R571" s="9"/>
      <c r="T571" s="9"/>
      <c r="V571" s="50"/>
    </row>
    <row r="572" spans="1:22" x14ac:dyDescent="0.3">
      <c r="A572" s="2">
        <v>670787837</v>
      </c>
      <c r="B572" s="3" t="s">
        <v>418</v>
      </c>
      <c r="C572" s="2">
        <v>670000983</v>
      </c>
      <c r="D572" s="3" t="s">
        <v>1148</v>
      </c>
      <c r="E572" s="2" t="s">
        <v>1094</v>
      </c>
      <c r="F572" s="2"/>
      <c r="G572" s="3" t="s">
        <v>1095</v>
      </c>
      <c r="H572" s="3" t="s">
        <v>779</v>
      </c>
      <c r="J572" s="9"/>
      <c r="L572" s="9"/>
      <c r="N572" s="9"/>
      <c r="R572" s="9"/>
      <c r="T572" s="9"/>
      <c r="V572" s="50"/>
    </row>
    <row r="573" spans="1:22" x14ac:dyDescent="0.3">
      <c r="A573" s="2">
        <v>670787845</v>
      </c>
      <c r="B573" s="3" t="s">
        <v>419</v>
      </c>
      <c r="C573" s="2">
        <v>670792415</v>
      </c>
      <c r="D573" s="3" t="s">
        <v>1161</v>
      </c>
      <c r="E573" s="2" t="s">
        <v>1094</v>
      </c>
      <c r="F573" s="2"/>
      <c r="G573" s="3" t="s">
        <v>1095</v>
      </c>
      <c r="H573" s="3" t="s">
        <v>787</v>
      </c>
      <c r="J573" s="9"/>
      <c r="L573" s="9"/>
      <c r="N573" s="9"/>
      <c r="R573" s="9"/>
      <c r="T573" s="9"/>
      <c r="V573" s="50"/>
    </row>
    <row r="574" spans="1:22" x14ac:dyDescent="0.3">
      <c r="A574" s="2">
        <v>670787852</v>
      </c>
      <c r="B574" s="3" t="s">
        <v>420</v>
      </c>
      <c r="C574" s="2">
        <v>670792340</v>
      </c>
      <c r="D574" s="3" t="s">
        <v>1161</v>
      </c>
      <c r="E574" s="2" t="s">
        <v>1094</v>
      </c>
      <c r="F574" s="2"/>
      <c r="G574" s="3" t="s">
        <v>1095</v>
      </c>
      <c r="H574" s="3" t="s">
        <v>750</v>
      </c>
      <c r="J574" s="9"/>
      <c r="L574" s="9"/>
      <c r="N574" s="9"/>
      <c r="R574" s="9"/>
      <c r="T574" s="9"/>
      <c r="V574" s="50"/>
    </row>
    <row r="575" spans="1:22" x14ac:dyDescent="0.3">
      <c r="A575" s="2">
        <v>670787860</v>
      </c>
      <c r="B575" s="3" t="s">
        <v>421</v>
      </c>
      <c r="C575" s="2">
        <v>670792340</v>
      </c>
      <c r="D575" s="3" t="s">
        <v>1161</v>
      </c>
      <c r="E575" s="2" t="s">
        <v>1094</v>
      </c>
      <c r="F575" s="2"/>
      <c r="G575" s="3" t="s">
        <v>1095</v>
      </c>
      <c r="H575" s="3" t="s">
        <v>1238</v>
      </c>
      <c r="J575" s="9"/>
      <c r="L575" s="9"/>
      <c r="N575" s="9"/>
      <c r="R575" s="9"/>
      <c r="T575" s="9"/>
      <c r="V575" s="50"/>
    </row>
    <row r="576" spans="1:22" x14ac:dyDescent="0.3">
      <c r="A576" s="2">
        <v>670787878</v>
      </c>
      <c r="B576" s="3" t="s">
        <v>422</v>
      </c>
      <c r="C576" s="2">
        <v>670792415</v>
      </c>
      <c r="D576" s="3" t="s">
        <v>1161</v>
      </c>
      <c r="E576" s="2" t="s">
        <v>1094</v>
      </c>
      <c r="F576" s="2"/>
      <c r="G576" s="3" t="s">
        <v>1095</v>
      </c>
      <c r="H576" s="3" t="s">
        <v>750</v>
      </c>
      <c r="J576" s="9"/>
      <c r="L576" s="9"/>
      <c r="N576" s="9"/>
      <c r="R576" s="9"/>
      <c r="T576" s="9"/>
      <c r="V576" s="50"/>
    </row>
    <row r="577" spans="1:22" x14ac:dyDescent="0.3">
      <c r="A577" s="2">
        <v>670787894</v>
      </c>
      <c r="B577" s="3" t="s">
        <v>1358</v>
      </c>
      <c r="C577" s="2">
        <v>670006469</v>
      </c>
      <c r="D577" s="3" t="s">
        <v>1161</v>
      </c>
      <c r="E577" s="2" t="s">
        <v>1094</v>
      </c>
      <c r="F577" s="2"/>
      <c r="G577" s="3" t="s">
        <v>1095</v>
      </c>
      <c r="H577" s="3" t="s">
        <v>750</v>
      </c>
      <c r="J577" s="9"/>
      <c r="L577" s="9"/>
      <c r="N577" s="9"/>
      <c r="R577" s="9"/>
      <c r="T577" s="9"/>
      <c r="V577" s="50"/>
    </row>
    <row r="578" spans="1:22" x14ac:dyDescent="0.3">
      <c r="A578" s="2">
        <v>670790104</v>
      </c>
      <c r="B578" s="3" t="s">
        <v>423</v>
      </c>
      <c r="C578" s="2">
        <v>670780055</v>
      </c>
      <c r="D578" s="3" t="s">
        <v>1128</v>
      </c>
      <c r="E578" s="2" t="s">
        <v>1094</v>
      </c>
      <c r="F578" s="2"/>
      <c r="G578" s="3" t="s">
        <v>1095</v>
      </c>
      <c r="H578" s="3" t="s">
        <v>750</v>
      </c>
      <c r="J578" s="9"/>
      <c r="L578" s="9"/>
      <c r="N578" s="9"/>
      <c r="R578" s="9"/>
      <c r="T578" s="9"/>
      <c r="V578" s="50"/>
    </row>
    <row r="579" spans="1:22" x14ac:dyDescent="0.3">
      <c r="A579" s="2">
        <v>670790112</v>
      </c>
      <c r="B579" s="3" t="s">
        <v>424</v>
      </c>
      <c r="C579" s="2">
        <v>670792340</v>
      </c>
      <c r="D579" s="3" t="s">
        <v>1161</v>
      </c>
      <c r="E579" s="2" t="s">
        <v>1094</v>
      </c>
      <c r="F579" s="2"/>
      <c r="G579" s="3" t="s">
        <v>1095</v>
      </c>
      <c r="H579" s="3" t="s">
        <v>750</v>
      </c>
      <c r="J579" s="9"/>
      <c r="L579" s="9"/>
      <c r="N579" s="9"/>
      <c r="R579" s="9"/>
      <c r="T579" s="9"/>
      <c r="V579" s="50"/>
    </row>
    <row r="580" spans="1:22" x14ac:dyDescent="0.3">
      <c r="A580" s="2">
        <v>670791276</v>
      </c>
      <c r="B580" s="3" t="s">
        <v>425</v>
      </c>
      <c r="C580" s="2">
        <v>670010438</v>
      </c>
      <c r="D580" s="3" t="s">
        <v>1161</v>
      </c>
      <c r="E580" s="2" t="s">
        <v>1094</v>
      </c>
      <c r="F580" s="2"/>
      <c r="G580" s="3" t="s">
        <v>1095</v>
      </c>
      <c r="H580" s="3" t="s">
        <v>750</v>
      </c>
      <c r="J580" s="9"/>
      <c r="L580" s="9"/>
      <c r="N580" s="9"/>
      <c r="R580" s="9"/>
      <c r="T580" s="9"/>
      <c r="V580" s="50"/>
    </row>
    <row r="581" spans="1:22" x14ac:dyDescent="0.3">
      <c r="A581" s="2">
        <v>670791284</v>
      </c>
      <c r="B581" s="3" t="s">
        <v>426</v>
      </c>
      <c r="C581" s="2">
        <v>670001353</v>
      </c>
      <c r="D581" s="3" t="s">
        <v>1161</v>
      </c>
      <c r="E581" s="2" t="s">
        <v>1094</v>
      </c>
      <c r="F581" s="2"/>
      <c r="G581" s="3" t="s">
        <v>1095</v>
      </c>
      <c r="H581" s="3" t="s">
        <v>1562</v>
      </c>
      <c r="J581" s="9"/>
      <c r="L581" s="9"/>
      <c r="N581" s="9"/>
      <c r="R581" s="9"/>
      <c r="T581" s="9"/>
      <c r="V581" s="50"/>
    </row>
    <row r="582" spans="1:22" x14ac:dyDescent="0.3">
      <c r="A582" s="2">
        <v>670791706</v>
      </c>
      <c r="B582" s="3" t="s">
        <v>427</v>
      </c>
      <c r="C582" s="2">
        <v>670780584</v>
      </c>
      <c r="D582" s="3" t="s">
        <v>1154</v>
      </c>
      <c r="E582" s="2" t="s">
        <v>1094</v>
      </c>
      <c r="F582" s="2"/>
      <c r="G582" s="3" t="s">
        <v>1102</v>
      </c>
      <c r="H582" s="3" t="s">
        <v>765</v>
      </c>
      <c r="J582" s="9"/>
      <c r="L582" s="9"/>
      <c r="N582" s="9"/>
      <c r="R582" s="9"/>
      <c r="T582" s="9"/>
      <c r="V582" s="50"/>
    </row>
    <row r="583" spans="1:22" x14ac:dyDescent="0.3">
      <c r="A583" s="2">
        <v>670792977</v>
      </c>
      <c r="B583" s="3" t="s">
        <v>428</v>
      </c>
      <c r="C583" s="2">
        <v>670780345</v>
      </c>
      <c r="D583" s="3" t="s">
        <v>1128</v>
      </c>
      <c r="E583" s="2" t="s">
        <v>1094</v>
      </c>
      <c r="F583" s="2"/>
      <c r="G583" s="3" t="s">
        <v>1095</v>
      </c>
      <c r="H583" s="3" t="s">
        <v>775</v>
      </c>
      <c r="J583" s="9"/>
      <c r="L583" s="9"/>
      <c r="N583" s="9"/>
      <c r="R583" s="9"/>
      <c r="T583" s="9"/>
      <c r="V583" s="50"/>
    </row>
    <row r="584" spans="1:22" x14ac:dyDescent="0.3">
      <c r="A584" s="2">
        <v>670793173</v>
      </c>
      <c r="B584" s="3" t="s">
        <v>429</v>
      </c>
      <c r="C584" s="2">
        <v>670780154</v>
      </c>
      <c r="D584" s="3" t="s">
        <v>1106</v>
      </c>
      <c r="E584" s="2" t="s">
        <v>1094</v>
      </c>
      <c r="F584" s="2"/>
      <c r="G584" s="3" t="s">
        <v>1095</v>
      </c>
      <c r="H584" s="3" t="s">
        <v>750</v>
      </c>
      <c r="J584" s="9"/>
      <c r="L584" s="9"/>
      <c r="N584" s="9"/>
      <c r="R584" s="9"/>
      <c r="T584" s="9"/>
      <c r="V584" s="50"/>
    </row>
    <row r="585" spans="1:22" x14ac:dyDescent="0.3">
      <c r="A585" s="2">
        <v>670793363</v>
      </c>
      <c r="B585" s="3" t="s">
        <v>430</v>
      </c>
      <c r="C585" s="2">
        <v>670001601</v>
      </c>
      <c r="D585" s="3" t="s">
        <v>1097</v>
      </c>
      <c r="E585" s="2" t="s">
        <v>1094</v>
      </c>
      <c r="F585" s="2"/>
      <c r="G585" s="3" t="s">
        <v>1095</v>
      </c>
      <c r="H585" s="3" t="s">
        <v>756</v>
      </c>
      <c r="J585" s="9"/>
      <c r="L585" s="9"/>
      <c r="N585" s="9"/>
      <c r="R585" s="9"/>
      <c r="T585" s="9"/>
      <c r="V585" s="50"/>
    </row>
    <row r="586" spans="1:22" x14ac:dyDescent="0.3">
      <c r="A586" s="2">
        <v>670793371</v>
      </c>
      <c r="B586" s="3" t="s">
        <v>431</v>
      </c>
      <c r="C586" s="2">
        <v>670021583</v>
      </c>
      <c r="D586" s="3" t="s">
        <v>1140</v>
      </c>
      <c r="E586" s="2" t="s">
        <v>1108</v>
      </c>
      <c r="F586" s="2">
        <v>670795467</v>
      </c>
      <c r="G586" s="3" t="s">
        <v>1095</v>
      </c>
      <c r="H586" s="3" t="s">
        <v>778</v>
      </c>
      <c r="J586" s="9"/>
      <c r="L586" s="9"/>
      <c r="N586" s="9"/>
      <c r="R586" s="9"/>
      <c r="T586" s="9"/>
      <c r="V586" s="50"/>
    </row>
    <row r="587" spans="1:22" x14ac:dyDescent="0.3">
      <c r="A587" s="2">
        <v>670793579</v>
      </c>
      <c r="B587" s="3" t="s">
        <v>432</v>
      </c>
      <c r="C587" s="2">
        <v>670780337</v>
      </c>
      <c r="D587" s="3" t="s">
        <v>1128</v>
      </c>
      <c r="E587" s="2" t="s">
        <v>1094</v>
      </c>
      <c r="F587" s="2"/>
      <c r="G587" s="3" t="s">
        <v>1095</v>
      </c>
      <c r="H587" s="3" t="s">
        <v>787</v>
      </c>
      <c r="J587" s="9"/>
      <c r="L587" s="9"/>
      <c r="N587" s="9"/>
      <c r="R587" s="9"/>
      <c r="T587" s="9"/>
      <c r="V587" s="50"/>
    </row>
    <row r="588" spans="1:22" x14ac:dyDescent="0.3">
      <c r="A588" s="2">
        <v>670793652</v>
      </c>
      <c r="B588" s="3" t="s">
        <v>1361</v>
      </c>
      <c r="C588" s="2">
        <v>670017755</v>
      </c>
      <c r="D588" s="3" t="s">
        <v>1107</v>
      </c>
      <c r="E588" s="2" t="s">
        <v>1108</v>
      </c>
      <c r="F588" s="2">
        <v>670784420</v>
      </c>
      <c r="G588" s="3" t="s">
        <v>1095</v>
      </c>
      <c r="H588" s="3" t="s">
        <v>788</v>
      </c>
      <c r="J588" s="9"/>
      <c r="L588" s="9"/>
      <c r="N588" s="9"/>
      <c r="R588" s="9"/>
      <c r="T588" s="9"/>
      <c r="V588" s="50"/>
    </row>
    <row r="589" spans="1:22" x14ac:dyDescent="0.3">
      <c r="A589" s="2">
        <v>670793660</v>
      </c>
      <c r="B589" s="3" t="s">
        <v>433</v>
      </c>
      <c r="C589" s="2">
        <v>670780725</v>
      </c>
      <c r="D589" s="3" t="s">
        <v>1100</v>
      </c>
      <c r="E589" s="2" t="s">
        <v>1094</v>
      </c>
      <c r="F589" s="2"/>
      <c r="G589" s="3" t="s">
        <v>1095</v>
      </c>
      <c r="H589" s="3" t="s">
        <v>1561</v>
      </c>
      <c r="J589" s="9"/>
      <c r="L589" s="9"/>
      <c r="N589" s="9"/>
      <c r="R589" s="9"/>
      <c r="T589" s="9"/>
      <c r="V589" s="50"/>
    </row>
    <row r="590" spans="1:22" x14ac:dyDescent="0.3">
      <c r="A590" s="2">
        <v>670793686</v>
      </c>
      <c r="B590" s="3" t="s">
        <v>434</v>
      </c>
      <c r="C590" s="2">
        <v>670013713</v>
      </c>
      <c r="D590" s="3" t="s">
        <v>1100</v>
      </c>
      <c r="E590" s="2" t="s">
        <v>1094</v>
      </c>
      <c r="F590" s="2"/>
      <c r="G590" s="3" t="s">
        <v>1095</v>
      </c>
      <c r="H590" s="3" t="s">
        <v>789</v>
      </c>
      <c r="J590" s="9"/>
      <c r="L590" s="9"/>
      <c r="N590" s="9"/>
      <c r="R590" s="9"/>
      <c r="T590" s="9"/>
      <c r="V590" s="50"/>
    </row>
    <row r="591" spans="1:22" x14ac:dyDescent="0.3">
      <c r="A591" s="2">
        <v>670793694</v>
      </c>
      <c r="B591" s="3" t="s">
        <v>1360</v>
      </c>
      <c r="C591" s="2">
        <v>670780352</v>
      </c>
      <c r="D591" s="3" t="s">
        <v>1140</v>
      </c>
      <c r="E591" s="2" t="s">
        <v>1094</v>
      </c>
      <c r="F591" s="2"/>
      <c r="G591" s="3" t="s">
        <v>1095</v>
      </c>
      <c r="H591" s="3" t="s">
        <v>755</v>
      </c>
      <c r="J591" s="9"/>
      <c r="L591" s="9"/>
      <c r="N591" s="9"/>
      <c r="R591" s="9"/>
      <c r="T591" s="9"/>
      <c r="V591" s="50"/>
    </row>
    <row r="592" spans="1:22" x14ac:dyDescent="0.3">
      <c r="A592" s="2">
        <v>670793702</v>
      </c>
      <c r="B592" s="3" t="s">
        <v>435</v>
      </c>
      <c r="C592" s="2">
        <v>670780071</v>
      </c>
      <c r="D592" s="3" t="s">
        <v>1128</v>
      </c>
      <c r="E592" s="2" t="s">
        <v>1094</v>
      </c>
      <c r="F592" s="2"/>
      <c r="G592" s="3" t="s">
        <v>1095</v>
      </c>
      <c r="H592" s="3" t="s">
        <v>1554</v>
      </c>
      <c r="J592" s="9"/>
      <c r="L592" s="9"/>
      <c r="N592" s="9"/>
      <c r="R592" s="9"/>
      <c r="T592" s="9"/>
      <c r="V592" s="50"/>
    </row>
    <row r="593" spans="1:22" x14ac:dyDescent="0.3">
      <c r="A593" s="2">
        <v>670793710</v>
      </c>
      <c r="B593" s="3" t="s">
        <v>436</v>
      </c>
      <c r="C593" s="2">
        <v>670780717</v>
      </c>
      <c r="D593" s="3" t="s">
        <v>1128</v>
      </c>
      <c r="E593" s="2" t="s">
        <v>1094</v>
      </c>
      <c r="F593" s="2"/>
      <c r="G593" s="3" t="s">
        <v>1095</v>
      </c>
      <c r="H593" s="3" t="s">
        <v>772</v>
      </c>
      <c r="J593" s="9"/>
      <c r="L593" s="9"/>
      <c r="N593" s="9"/>
      <c r="R593" s="9"/>
      <c r="T593" s="9"/>
      <c r="V593" s="50"/>
    </row>
    <row r="594" spans="1:22" x14ac:dyDescent="0.3">
      <c r="A594" s="2">
        <v>670793728</v>
      </c>
      <c r="B594" s="3" t="s">
        <v>437</v>
      </c>
      <c r="C594" s="2">
        <v>670007269</v>
      </c>
      <c r="D594" s="3" t="s">
        <v>1100</v>
      </c>
      <c r="E594" s="2" t="s">
        <v>1094</v>
      </c>
      <c r="F594" s="2"/>
      <c r="G594" s="3" t="s">
        <v>1095</v>
      </c>
      <c r="H594" s="3" t="s">
        <v>763</v>
      </c>
      <c r="J594" s="9"/>
      <c r="L594" s="9"/>
      <c r="N594" s="9"/>
      <c r="R594" s="9"/>
      <c r="T594" s="9"/>
      <c r="V594" s="50"/>
    </row>
    <row r="595" spans="1:22" x14ac:dyDescent="0.3">
      <c r="A595" s="2">
        <v>670793736</v>
      </c>
      <c r="B595" s="3" t="s">
        <v>438</v>
      </c>
      <c r="C595" s="2">
        <v>670780642</v>
      </c>
      <c r="D595" s="3" t="s">
        <v>1128</v>
      </c>
      <c r="E595" s="2" t="s">
        <v>1094</v>
      </c>
      <c r="F595" s="2"/>
      <c r="G595" s="3" t="s">
        <v>1095</v>
      </c>
      <c r="H595" s="3" t="s">
        <v>759</v>
      </c>
      <c r="J595" s="9"/>
      <c r="L595" s="9"/>
      <c r="N595" s="9"/>
      <c r="R595" s="9"/>
      <c r="T595" s="9"/>
      <c r="V595" s="50"/>
    </row>
    <row r="596" spans="1:22" x14ac:dyDescent="0.3">
      <c r="A596" s="2">
        <v>670793751</v>
      </c>
      <c r="B596" s="3" t="s">
        <v>439</v>
      </c>
      <c r="C596" s="2">
        <v>670780675</v>
      </c>
      <c r="D596" s="3" t="s">
        <v>1128</v>
      </c>
      <c r="E596" s="2" t="s">
        <v>1094</v>
      </c>
      <c r="F596" s="2"/>
      <c r="G596" s="3" t="s">
        <v>1095</v>
      </c>
      <c r="H596" s="3" t="s">
        <v>790</v>
      </c>
      <c r="J596" s="9"/>
      <c r="L596" s="9"/>
      <c r="N596" s="9"/>
      <c r="R596" s="9"/>
      <c r="T596" s="9"/>
      <c r="V596" s="50"/>
    </row>
    <row r="597" spans="1:22" x14ac:dyDescent="0.3">
      <c r="A597" s="2">
        <v>670793769</v>
      </c>
      <c r="B597" s="3" t="s">
        <v>440</v>
      </c>
      <c r="C597" s="2">
        <v>670780360</v>
      </c>
      <c r="D597" s="3" t="s">
        <v>1100</v>
      </c>
      <c r="E597" s="2" t="s">
        <v>1094</v>
      </c>
      <c r="F597" s="2"/>
      <c r="G597" s="3" t="s">
        <v>1095</v>
      </c>
      <c r="H597" s="3" t="s">
        <v>1239</v>
      </c>
      <c r="J597" s="9"/>
      <c r="L597" s="9"/>
      <c r="N597" s="9"/>
      <c r="R597" s="9"/>
      <c r="T597" s="9"/>
      <c r="V597" s="50"/>
    </row>
    <row r="598" spans="1:22" x14ac:dyDescent="0.3">
      <c r="A598" s="2">
        <v>670793777</v>
      </c>
      <c r="B598" s="3" t="s">
        <v>441</v>
      </c>
      <c r="C598" s="2">
        <v>670780683</v>
      </c>
      <c r="D598" s="3" t="s">
        <v>1100</v>
      </c>
      <c r="E598" s="2" t="s">
        <v>1094</v>
      </c>
      <c r="F598" s="2"/>
      <c r="G598" s="3" t="s">
        <v>1095</v>
      </c>
      <c r="H598" s="3" t="s">
        <v>1563</v>
      </c>
      <c r="J598" s="9"/>
      <c r="L598" s="9"/>
      <c r="N598" s="9"/>
      <c r="R598" s="9"/>
      <c r="T598" s="9"/>
      <c r="V598" s="50"/>
    </row>
    <row r="599" spans="1:22" x14ac:dyDescent="0.3">
      <c r="A599" s="2">
        <v>670793785</v>
      </c>
      <c r="B599" s="3" t="s">
        <v>442</v>
      </c>
      <c r="C599" s="2">
        <v>670780659</v>
      </c>
      <c r="D599" s="3" t="s">
        <v>1100</v>
      </c>
      <c r="E599" s="2" t="s">
        <v>1094</v>
      </c>
      <c r="F599" s="2"/>
      <c r="G599" s="3" t="s">
        <v>1095</v>
      </c>
      <c r="H599" s="3" t="s">
        <v>791</v>
      </c>
      <c r="J599" s="9"/>
      <c r="L599" s="9"/>
      <c r="N599" s="9"/>
      <c r="R599" s="9"/>
      <c r="T599" s="9"/>
      <c r="V599" s="50"/>
    </row>
    <row r="600" spans="1:22" x14ac:dyDescent="0.3">
      <c r="A600" s="2">
        <v>670794361</v>
      </c>
      <c r="B600" s="3" t="s">
        <v>443</v>
      </c>
      <c r="C600" s="2">
        <v>670780154</v>
      </c>
      <c r="D600" s="3" t="s">
        <v>1106</v>
      </c>
      <c r="E600" s="2" t="s">
        <v>1094</v>
      </c>
      <c r="F600" s="2"/>
      <c r="G600" s="3" t="s">
        <v>1095</v>
      </c>
      <c r="H600" s="3" t="s">
        <v>750</v>
      </c>
      <c r="J600" s="9"/>
      <c r="L600" s="9"/>
      <c r="N600" s="9"/>
      <c r="R600" s="9"/>
      <c r="T600" s="9"/>
      <c r="V600" s="50"/>
    </row>
    <row r="601" spans="1:22" x14ac:dyDescent="0.3">
      <c r="A601" s="2">
        <v>670794395</v>
      </c>
      <c r="B601" s="3" t="s">
        <v>444</v>
      </c>
      <c r="C601" s="2">
        <v>680000643</v>
      </c>
      <c r="D601" s="3" t="s">
        <v>1148</v>
      </c>
      <c r="E601" s="2" t="s">
        <v>1094</v>
      </c>
      <c r="F601" s="2"/>
      <c r="G601" s="3" t="s">
        <v>1095</v>
      </c>
      <c r="H601" s="3" t="s">
        <v>792</v>
      </c>
      <c r="J601" s="9"/>
      <c r="L601" s="9"/>
      <c r="N601" s="9"/>
      <c r="R601" s="9"/>
      <c r="T601" s="9"/>
      <c r="V601" s="50"/>
    </row>
    <row r="602" spans="1:22" x14ac:dyDescent="0.3">
      <c r="A602" s="2">
        <v>670794478</v>
      </c>
      <c r="B602" s="3" t="s">
        <v>445</v>
      </c>
      <c r="C602" s="2">
        <v>670780584</v>
      </c>
      <c r="D602" s="3" t="s">
        <v>1154</v>
      </c>
      <c r="E602" s="2" t="s">
        <v>1094</v>
      </c>
      <c r="F602" s="2">
        <v>670799220</v>
      </c>
      <c r="G602" s="3" t="s">
        <v>1095</v>
      </c>
      <c r="H602" s="3" t="s">
        <v>765</v>
      </c>
      <c r="J602" s="9"/>
      <c r="L602" s="9"/>
      <c r="N602" s="9"/>
      <c r="R602" s="9"/>
      <c r="T602" s="9"/>
      <c r="V602" s="50"/>
    </row>
    <row r="603" spans="1:22" x14ac:dyDescent="0.3">
      <c r="A603" s="2">
        <v>670794510</v>
      </c>
      <c r="B603" s="3" t="s">
        <v>446</v>
      </c>
      <c r="C603" s="2">
        <v>670792340</v>
      </c>
      <c r="D603" s="3" t="s">
        <v>1161</v>
      </c>
      <c r="E603" s="2" t="s">
        <v>1094</v>
      </c>
      <c r="F603" s="2"/>
      <c r="G603" s="3" t="s">
        <v>1095</v>
      </c>
      <c r="H603" s="3" t="s">
        <v>750</v>
      </c>
      <c r="J603" s="9"/>
      <c r="L603" s="9"/>
      <c r="N603" s="9"/>
      <c r="R603" s="9"/>
      <c r="T603" s="9"/>
      <c r="V603" s="50"/>
    </row>
    <row r="604" spans="1:22" x14ac:dyDescent="0.3">
      <c r="A604" s="2">
        <v>670794593</v>
      </c>
      <c r="B604" s="3" t="s">
        <v>1362</v>
      </c>
      <c r="C604" s="2">
        <v>670792340</v>
      </c>
      <c r="D604" s="3" t="s">
        <v>1161</v>
      </c>
      <c r="E604" s="2" t="s">
        <v>1108</v>
      </c>
      <c r="F604" s="2">
        <v>670796309</v>
      </c>
      <c r="G604" s="3" t="s">
        <v>1102</v>
      </c>
      <c r="H604" s="3" t="s">
        <v>750</v>
      </c>
      <c r="J604" s="9"/>
      <c r="L604" s="9"/>
      <c r="N604" s="9"/>
      <c r="R604" s="9"/>
      <c r="T604" s="9"/>
      <c r="V604" s="50"/>
    </row>
    <row r="605" spans="1:22" x14ac:dyDescent="0.3">
      <c r="A605" s="2">
        <v>670794635</v>
      </c>
      <c r="B605" s="3" t="s">
        <v>447</v>
      </c>
      <c r="C605" s="2">
        <v>670780139</v>
      </c>
      <c r="D605" s="3" t="s">
        <v>1161</v>
      </c>
      <c r="E605" s="2" t="s">
        <v>1094</v>
      </c>
      <c r="F605" s="2"/>
      <c r="G605" s="3" t="s">
        <v>1095</v>
      </c>
      <c r="H605" s="3" t="s">
        <v>769</v>
      </c>
      <c r="J605" s="9"/>
      <c r="L605" s="9"/>
      <c r="N605" s="9"/>
      <c r="R605" s="9"/>
      <c r="T605" s="9"/>
      <c r="V605" s="50"/>
    </row>
    <row r="606" spans="1:22" x14ac:dyDescent="0.3">
      <c r="A606" s="2">
        <v>670795145</v>
      </c>
      <c r="B606" s="3" t="s">
        <v>448</v>
      </c>
      <c r="C606" s="2">
        <v>670013754</v>
      </c>
      <c r="D606" s="3" t="s">
        <v>1240</v>
      </c>
      <c r="E606" s="2" t="s">
        <v>1094</v>
      </c>
      <c r="F606" s="2"/>
      <c r="G606" s="3" t="s">
        <v>1095</v>
      </c>
      <c r="H606" s="3" t="s">
        <v>779</v>
      </c>
      <c r="J606" s="9"/>
      <c r="L606" s="9"/>
      <c r="N606" s="9"/>
      <c r="R606" s="9"/>
      <c r="T606" s="9"/>
      <c r="V606" s="50"/>
    </row>
    <row r="607" spans="1:22" x14ac:dyDescent="0.3">
      <c r="A607" s="2">
        <v>670795210</v>
      </c>
      <c r="B607" s="3" t="s">
        <v>449</v>
      </c>
      <c r="C607" s="2">
        <v>670795202</v>
      </c>
      <c r="D607" s="3" t="s">
        <v>1161</v>
      </c>
      <c r="E607" s="2" t="s">
        <v>1094</v>
      </c>
      <c r="F607" s="2"/>
      <c r="G607" s="3" t="s">
        <v>1095</v>
      </c>
      <c r="H607" s="3" t="s">
        <v>793</v>
      </c>
      <c r="J607" s="9"/>
      <c r="L607" s="9"/>
      <c r="N607" s="9"/>
      <c r="R607" s="9"/>
      <c r="T607" s="9"/>
      <c r="V607" s="50"/>
    </row>
    <row r="608" spans="1:22" x14ac:dyDescent="0.3">
      <c r="A608" s="2">
        <v>670795277</v>
      </c>
      <c r="B608" s="3" t="s">
        <v>450</v>
      </c>
      <c r="C608" s="2">
        <v>670014604</v>
      </c>
      <c r="D608" s="3" t="s">
        <v>1148</v>
      </c>
      <c r="E608" s="2" t="s">
        <v>1094</v>
      </c>
      <c r="F608" s="2"/>
      <c r="G608" s="3" t="s">
        <v>1095</v>
      </c>
      <c r="H608" s="3" t="s">
        <v>750</v>
      </c>
      <c r="J608" s="9"/>
      <c r="L608" s="9"/>
      <c r="N608" s="9"/>
      <c r="R608" s="9"/>
      <c r="T608" s="9"/>
      <c r="V608" s="50"/>
    </row>
    <row r="609" spans="1:22" x14ac:dyDescent="0.3">
      <c r="A609" s="2">
        <v>670795434</v>
      </c>
      <c r="B609" s="3" t="s">
        <v>451</v>
      </c>
      <c r="C609" s="2">
        <v>670001882</v>
      </c>
      <c r="D609" s="3" t="s">
        <v>1161</v>
      </c>
      <c r="E609" s="2" t="s">
        <v>1094</v>
      </c>
      <c r="F609" s="2"/>
      <c r="G609" s="3" t="s">
        <v>1095</v>
      </c>
      <c r="H609" s="3" t="s">
        <v>750</v>
      </c>
      <c r="J609" s="9"/>
      <c r="L609" s="9"/>
      <c r="N609" s="9"/>
      <c r="R609" s="9"/>
      <c r="T609" s="9"/>
      <c r="V609" s="50"/>
    </row>
    <row r="610" spans="1:22" x14ac:dyDescent="0.3">
      <c r="A610" s="2">
        <v>670795467</v>
      </c>
      <c r="B610" s="3" t="s">
        <v>406</v>
      </c>
      <c r="C610" s="2">
        <v>670021583</v>
      </c>
      <c r="D610" s="3" t="s">
        <v>1140</v>
      </c>
      <c r="E610" s="2" t="s">
        <v>1094</v>
      </c>
      <c r="F610" s="2"/>
      <c r="G610" s="3" t="s">
        <v>1095</v>
      </c>
      <c r="H610" s="3" t="s">
        <v>794</v>
      </c>
      <c r="J610" s="9"/>
      <c r="L610" s="9"/>
      <c r="N610" s="9"/>
      <c r="R610" s="9"/>
      <c r="T610" s="9"/>
      <c r="V610" s="50"/>
    </row>
    <row r="611" spans="1:22" x14ac:dyDescent="0.3">
      <c r="A611" s="2">
        <v>670795525</v>
      </c>
      <c r="B611" s="3" t="s">
        <v>452</v>
      </c>
      <c r="C611" s="2">
        <v>670792340</v>
      </c>
      <c r="D611" s="3" t="s">
        <v>1161</v>
      </c>
      <c r="E611" s="2" t="s">
        <v>1094</v>
      </c>
      <c r="F611" s="2"/>
      <c r="G611" s="3" t="s">
        <v>1095</v>
      </c>
      <c r="H611" s="3" t="s">
        <v>795</v>
      </c>
      <c r="J611" s="9"/>
      <c r="L611" s="9"/>
      <c r="N611" s="9"/>
      <c r="R611" s="9"/>
      <c r="T611" s="9"/>
      <c r="V611" s="50"/>
    </row>
    <row r="612" spans="1:22" x14ac:dyDescent="0.3">
      <c r="A612" s="2">
        <v>670795558</v>
      </c>
      <c r="B612" s="3" t="s">
        <v>453</v>
      </c>
      <c r="C612" s="2">
        <v>670780337</v>
      </c>
      <c r="D612" s="3" t="s">
        <v>1128</v>
      </c>
      <c r="E612" s="2" t="s">
        <v>1094</v>
      </c>
      <c r="F612" s="2"/>
      <c r="G612" s="3" t="s">
        <v>1102</v>
      </c>
      <c r="H612" s="3" t="s">
        <v>787</v>
      </c>
      <c r="J612" s="9"/>
      <c r="L612" s="9"/>
      <c r="N612" s="9"/>
      <c r="R612" s="9"/>
      <c r="T612" s="9"/>
      <c r="V612" s="50"/>
    </row>
    <row r="613" spans="1:22" x14ac:dyDescent="0.3">
      <c r="A613" s="2">
        <v>670795590</v>
      </c>
      <c r="B613" s="3" t="s">
        <v>454</v>
      </c>
      <c r="C613" s="2">
        <v>670792340</v>
      </c>
      <c r="D613" s="3" t="s">
        <v>1161</v>
      </c>
      <c r="E613" s="2" t="s">
        <v>1094</v>
      </c>
      <c r="F613" s="2"/>
      <c r="G613" s="3" t="s">
        <v>1095</v>
      </c>
      <c r="H613" s="3" t="s">
        <v>750</v>
      </c>
      <c r="J613" s="9"/>
      <c r="L613" s="9"/>
      <c r="N613" s="9"/>
      <c r="R613" s="9"/>
      <c r="T613" s="9"/>
      <c r="V613" s="50"/>
    </row>
    <row r="614" spans="1:22" x14ac:dyDescent="0.3">
      <c r="A614" s="2">
        <v>670795616</v>
      </c>
      <c r="B614" s="3" t="s">
        <v>455</v>
      </c>
      <c r="C614" s="2">
        <v>670792340</v>
      </c>
      <c r="D614" s="3" t="s">
        <v>1161</v>
      </c>
      <c r="E614" s="2" t="s">
        <v>1108</v>
      </c>
      <c r="F614" s="2">
        <v>670796309</v>
      </c>
      <c r="G614" s="3" t="s">
        <v>1102</v>
      </c>
      <c r="H614" s="3" t="s">
        <v>775</v>
      </c>
      <c r="J614" s="9"/>
      <c r="L614" s="9"/>
      <c r="N614" s="9"/>
      <c r="R614" s="9"/>
      <c r="T614" s="9"/>
      <c r="V614" s="50"/>
    </row>
    <row r="615" spans="1:22" x14ac:dyDescent="0.3">
      <c r="A615" s="2">
        <v>670795624</v>
      </c>
      <c r="B615" s="3" t="s">
        <v>456</v>
      </c>
      <c r="C615" s="2">
        <v>670001916</v>
      </c>
      <c r="D615" s="3" t="s">
        <v>1097</v>
      </c>
      <c r="E615" s="2" t="s">
        <v>1094</v>
      </c>
      <c r="F615" s="2"/>
      <c r="G615" s="3" t="s">
        <v>1095</v>
      </c>
      <c r="H615" s="3" t="s">
        <v>796</v>
      </c>
      <c r="J615" s="9"/>
      <c r="L615" s="9"/>
      <c r="N615" s="9"/>
      <c r="R615" s="9"/>
      <c r="T615" s="9"/>
      <c r="V615" s="50"/>
    </row>
    <row r="616" spans="1:22" x14ac:dyDescent="0.3">
      <c r="A616" s="2">
        <v>670795640</v>
      </c>
      <c r="B616" s="3" t="s">
        <v>457</v>
      </c>
      <c r="C616" s="2">
        <v>670795632</v>
      </c>
      <c r="D616" s="3" t="s">
        <v>1161</v>
      </c>
      <c r="E616" s="2" t="s">
        <v>1094</v>
      </c>
      <c r="F616" s="2"/>
      <c r="G616" s="3" t="s">
        <v>1095</v>
      </c>
      <c r="H616" s="3" t="s">
        <v>750</v>
      </c>
      <c r="J616" s="9"/>
      <c r="L616" s="9"/>
      <c r="N616" s="9"/>
      <c r="R616" s="9"/>
      <c r="T616" s="9"/>
      <c r="V616" s="50"/>
    </row>
    <row r="617" spans="1:22" x14ac:dyDescent="0.3">
      <c r="A617" s="2">
        <v>670795988</v>
      </c>
      <c r="B617" s="3" t="s">
        <v>458</v>
      </c>
      <c r="C617" s="2">
        <v>670001999</v>
      </c>
      <c r="D617" s="3" t="s">
        <v>1100</v>
      </c>
      <c r="E617" s="2" t="s">
        <v>1094</v>
      </c>
      <c r="F617" s="2"/>
      <c r="G617" s="3" t="s">
        <v>1095</v>
      </c>
      <c r="H617" s="3" t="s">
        <v>797</v>
      </c>
      <c r="J617" s="9"/>
      <c r="L617" s="9"/>
      <c r="N617" s="9"/>
      <c r="R617" s="9"/>
      <c r="T617" s="9"/>
      <c r="V617" s="50"/>
    </row>
    <row r="618" spans="1:22" x14ac:dyDescent="0.3">
      <c r="A618" s="2">
        <v>670796309</v>
      </c>
      <c r="B618" s="3" t="s">
        <v>459</v>
      </c>
      <c r="C618" s="2">
        <v>670792340</v>
      </c>
      <c r="D618" s="3" t="s">
        <v>1161</v>
      </c>
      <c r="E618" s="2" t="s">
        <v>1094</v>
      </c>
      <c r="F618" s="2"/>
      <c r="G618" s="3" t="s">
        <v>1102</v>
      </c>
      <c r="H618" s="3" t="s">
        <v>750</v>
      </c>
      <c r="J618" s="9"/>
      <c r="L618" s="9"/>
      <c r="N618" s="9"/>
      <c r="R618" s="9"/>
      <c r="T618" s="9"/>
      <c r="V618" s="50"/>
    </row>
    <row r="619" spans="1:22" x14ac:dyDescent="0.3">
      <c r="A619" s="2">
        <v>670796325</v>
      </c>
      <c r="B619" s="3" t="s">
        <v>1363</v>
      </c>
      <c r="C619" s="2">
        <v>670792340</v>
      </c>
      <c r="D619" s="3" t="s">
        <v>1161</v>
      </c>
      <c r="E619" s="2" t="s">
        <v>1108</v>
      </c>
      <c r="F619" s="2">
        <v>670796309</v>
      </c>
      <c r="G619" s="3" t="s">
        <v>1102</v>
      </c>
      <c r="H619" s="3" t="s">
        <v>795</v>
      </c>
      <c r="J619" s="9"/>
      <c r="L619" s="9"/>
      <c r="N619" s="9"/>
      <c r="R619" s="9"/>
      <c r="T619" s="9"/>
      <c r="V619" s="50"/>
    </row>
    <row r="620" spans="1:22" x14ac:dyDescent="0.3">
      <c r="A620" s="2">
        <v>670796341</v>
      </c>
      <c r="B620" s="3" t="s">
        <v>460</v>
      </c>
      <c r="C620" s="2">
        <v>670796333</v>
      </c>
      <c r="D620" s="3" t="s">
        <v>1161</v>
      </c>
      <c r="E620" s="2" t="s">
        <v>1094</v>
      </c>
      <c r="F620" s="2"/>
      <c r="G620" s="3" t="s">
        <v>1095</v>
      </c>
      <c r="H620" s="3" t="s">
        <v>1242</v>
      </c>
      <c r="J620" s="9"/>
      <c r="L620" s="9"/>
      <c r="N620" s="9"/>
      <c r="R620" s="9"/>
      <c r="T620" s="9"/>
      <c r="V620" s="50"/>
    </row>
    <row r="621" spans="1:22" x14ac:dyDescent="0.3">
      <c r="A621" s="2">
        <v>670796366</v>
      </c>
      <c r="B621" s="3" t="s">
        <v>461</v>
      </c>
      <c r="C621" s="2">
        <v>920028560</v>
      </c>
      <c r="D621" s="3" t="s">
        <v>1148</v>
      </c>
      <c r="E621" s="2" t="s">
        <v>1094</v>
      </c>
      <c r="F621" s="2"/>
      <c r="G621" s="3" t="s">
        <v>1095</v>
      </c>
      <c r="H621" s="3" t="s">
        <v>773</v>
      </c>
      <c r="J621" s="9"/>
      <c r="L621" s="9"/>
      <c r="N621" s="9"/>
      <c r="R621" s="9"/>
      <c r="T621" s="9"/>
      <c r="V621" s="50"/>
    </row>
    <row r="622" spans="1:22" x14ac:dyDescent="0.3">
      <c r="A622" s="2">
        <v>670796374</v>
      </c>
      <c r="B622" s="3" t="s">
        <v>462</v>
      </c>
      <c r="C622" s="2">
        <v>670780543</v>
      </c>
      <c r="D622" s="3" t="s">
        <v>1107</v>
      </c>
      <c r="E622" s="2" t="s">
        <v>1094</v>
      </c>
      <c r="F622" s="2"/>
      <c r="G622" s="3" t="s">
        <v>1095</v>
      </c>
      <c r="H622" s="3" t="s">
        <v>798</v>
      </c>
      <c r="J622" s="9"/>
      <c r="L622" s="9"/>
      <c r="N622" s="9"/>
      <c r="R622" s="9"/>
      <c r="T622" s="9"/>
      <c r="V622" s="50"/>
    </row>
    <row r="623" spans="1:22" x14ac:dyDescent="0.3">
      <c r="A623" s="2">
        <v>670796408</v>
      </c>
      <c r="B623" s="3" t="s">
        <v>463</v>
      </c>
      <c r="C623" s="2">
        <v>670780071</v>
      </c>
      <c r="D623" s="3" t="s">
        <v>1128</v>
      </c>
      <c r="E623" s="2" t="s">
        <v>1108</v>
      </c>
      <c r="F623" s="2">
        <v>670793702</v>
      </c>
      <c r="G623" s="3" t="s">
        <v>1095</v>
      </c>
      <c r="H623" s="3" t="s">
        <v>1241</v>
      </c>
      <c r="J623" s="9"/>
      <c r="L623" s="9"/>
      <c r="N623" s="9"/>
      <c r="R623" s="9"/>
      <c r="T623" s="9"/>
      <c r="V623" s="50"/>
    </row>
    <row r="624" spans="1:22" x14ac:dyDescent="0.3">
      <c r="A624" s="2">
        <v>670796671</v>
      </c>
      <c r="B624" s="3" t="s">
        <v>464</v>
      </c>
      <c r="C624" s="2">
        <v>670780154</v>
      </c>
      <c r="D624" s="3" t="s">
        <v>1106</v>
      </c>
      <c r="E624" s="2" t="s">
        <v>1094</v>
      </c>
      <c r="F624" s="2"/>
      <c r="G624" s="3" t="s">
        <v>1102</v>
      </c>
      <c r="H624" s="3" t="s">
        <v>750</v>
      </c>
      <c r="J624" s="9"/>
      <c r="L624" s="9"/>
      <c r="N624" s="9"/>
      <c r="R624" s="9"/>
      <c r="T624" s="9"/>
      <c r="V624" s="50"/>
    </row>
    <row r="625" spans="1:22" x14ac:dyDescent="0.3">
      <c r="A625" s="2">
        <v>670796705</v>
      </c>
      <c r="B625" s="3" t="s">
        <v>465</v>
      </c>
      <c r="C625" s="2">
        <v>670780543</v>
      </c>
      <c r="D625" s="3" t="s">
        <v>1107</v>
      </c>
      <c r="E625" s="2" t="s">
        <v>1094</v>
      </c>
      <c r="F625" s="2"/>
      <c r="G625" s="3" t="s">
        <v>1102</v>
      </c>
      <c r="H625" s="3" t="s">
        <v>774</v>
      </c>
      <c r="J625" s="9"/>
      <c r="L625" s="9"/>
      <c r="N625" s="9"/>
      <c r="R625" s="9"/>
      <c r="T625" s="9"/>
      <c r="V625" s="50"/>
    </row>
    <row r="626" spans="1:22" x14ac:dyDescent="0.3">
      <c r="A626" s="2">
        <v>670796739</v>
      </c>
      <c r="B626" s="3" t="s">
        <v>466</v>
      </c>
      <c r="C626" s="2">
        <v>670796911</v>
      </c>
      <c r="D626" s="3" t="s">
        <v>1161</v>
      </c>
      <c r="E626" s="2" t="s">
        <v>1108</v>
      </c>
      <c r="F626" s="2">
        <v>670796929</v>
      </c>
      <c r="G626" s="3" t="s">
        <v>1102</v>
      </c>
      <c r="H626" s="3" t="s">
        <v>788</v>
      </c>
      <c r="J626" s="9"/>
      <c r="L626" s="9"/>
      <c r="N626" s="9"/>
      <c r="R626" s="9"/>
      <c r="T626" s="9"/>
      <c r="V626" s="50"/>
    </row>
    <row r="627" spans="1:22" x14ac:dyDescent="0.3">
      <c r="A627" s="2">
        <v>670796838</v>
      </c>
      <c r="B627" s="3" t="s">
        <v>467</v>
      </c>
      <c r="C627" s="2">
        <v>670013309</v>
      </c>
      <c r="D627" s="3" t="s">
        <v>1135</v>
      </c>
      <c r="E627" s="2" t="s">
        <v>1094</v>
      </c>
      <c r="F627" s="2"/>
      <c r="G627" s="3" t="s">
        <v>1095</v>
      </c>
      <c r="H627" s="3" t="s">
        <v>799</v>
      </c>
      <c r="J627" s="9"/>
      <c r="L627" s="9"/>
      <c r="N627" s="9"/>
      <c r="R627" s="9"/>
      <c r="T627" s="9"/>
      <c r="V627" s="50"/>
    </row>
    <row r="628" spans="1:22" x14ac:dyDescent="0.3">
      <c r="A628" s="2">
        <v>670796895</v>
      </c>
      <c r="B628" s="3" t="s">
        <v>468</v>
      </c>
      <c r="C628" s="2">
        <v>250018496</v>
      </c>
      <c r="D628" s="3" t="s">
        <v>1135</v>
      </c>
      <c r="E628" s="2" t="s">
        <v>1094</v>
      </c>
      <c r="F628" s="2"/>
      <c r="G628" s="3" t="s">
        <v>1095</v>
      </c>
      <c r="H628" s="3" t="s">
        <v>750</v>
      </c>
      <c r="J628" s="9"/>
      <c r="L628" s="9"/>
      <c r="N628" s="9"/>
      <c r="R628" s="9"/>
      <c r="T628" s="9"/>
      <c r="V628" s="50"/>
    </row>
    <row r="629" spans="1:22" x14ac:dyDescent="0.3">
      <c r="A629" s="2">
        <v>670796929</v>
      </c>
      <c r="B629" s="3" t="s">
        <v>469</v>
      </c>
      <c r="C629" s="2">
        <v>670796911</v>
      </c>
      <c r="D629" s="3" t="s">
        <v>1161</v>
      </c>
      <c r="E629" s="2" t="s">
        <v>1094</v>
      </c>
      <c r="F629" s="2"/>
      <c r="G629" s="3" t="s">
        <v>1102</v>
      </c>
      <c r="H629" s="3" t="s">
        <v>750</v>
      </c>
      <c r="J629" s="9"/>
      <c r="L629" s="9"/>
      <c r="N629" s="9"/>
      <c r="R629" s="9"/>
      <c r="T629" s="9"/>
      <c r="V629" s="50"/>
    </row>
    <row r="630" spans="1:22" x14ac:dyDescent="0.3">
      <c r="A630" s="2">
        <v>670796937</v>
      </c>
      <c r="B630" s="3" t="s">
        <v>470</v>
      </c>
      <c r="C630" s="2">
        <v>670006469</v>
      </c>
      <c r="D630" s="3" t="s">
        <v>1161</v>
      </c>
      <c r="E630" s="2" t="s">
        <v>1094</v>
      </c>
      <c r="F630" s="2"/>
      <c r="G630" s="3" t="s">
        <v>1095</v>
      </c>
      <c r="H630" s="3" t="s">
        <v>750</v>
      </c>
      <c r="J630" s="9"/>
      <c r="L630" s="9"/>
      <c r="N630" s="9"/>
      <c r="R630" s="9"/>
      <c r="T630" s="9"/>
      <c r="V630" s="50"/>
    </row>
    <row r="631" spans="1:22" x14ac:dyDescent="0.3">
      <c r="A631" s="2">
        <v>670796994</v>
      </c>
      <c r="B631" s="3" t="s">
        <v>1364</v>
      </c>
      <c r="C631" s="2">
        <v>670792340</v>
      </c>
      <c r="D631" s="3" t="s">
        <v>1161</v>
      </c>
      <c r="E631" s="2" t="s">
        <v>1108</v>
      </c>
      <c r="F631" s="2">
        <v>670796309</v>
      </c>
      <c r="G631" s="3" t="s">
        <v>1102</v>
      </c>
      <c r="H631" s="3" t="s">
        <v>750</v>
      </c>
      <c r="J631" s="9"/>
      <c r="L631" s="9"/>
      <c r="N631" s="9"/>
      <c r="R631" s="9"/>
      <c r="T631" s="9"/>
      <c r="V631" s="50"/>
    </row>
    <row r="632" spans="1:22" x14ac:dyDescent="0.3">
      <c r="A632" s="2">
        <v>670797299</v>
      </c>
      <c r="B632" s="3" t="s">
        <v>471</v>
      </c>
      <c r="C632" s="2">
        <v>670797281</v>
      </c>
      <c r="D632" s="3" t="s">
        <v>1161</v>
      </c>
      <c r="E632" s="2" t="s">
        <v>1094</v>
      </c>
      <c r="F632" s="2"/>
      <c r="G632" s="3" t="s">
        <v>1095</v>
      </c>
      <c r="H632" s="3" t="s">
        <v>800</v>
      </c>
      <c r="J632" s="9"/>
      <c r="L632" s="9"/>
      <c r="N632" s="9"/>
      <c r="R632" s="9"/>
      <c r="T632" s="9"/>
      <c r="V632" s="50"/>
    </row>
    <row r="633" spans="1:22" x14ac:dyDescent="0.3">
      <c r="A633" s="2">
        <v>670797349</v>
      </c>
      <c r="B633" s="3" t="s">
        <v>472</v>
      </c>
      <c r="C633" s="2">
        <v>670797331</v>
      </c>
      <c r="D633" s="3" t="s">
        <v>1097</v>
      </c>
      <c r="E633" s="2" t="s">
        <v>1094</v>
      </c>
      <c r="F633" s="2"/>
      <c r="G633" s="3" t="s">
        <v>1095</v>
      </c>
      <c r="H633" s="3" t="s">
        <v>801</v>
      </c>
      <c r="J633" s="9"/>
      <c r="L633" s="9"/>
      <c r="N633" s="9"/>
      <c r="R633" s="9"/>
      <c r="T633" s="9"/>
      <c r="V633" s="50"/>
    </row>
    <row r="634" spans="1:22" x14ac:dyDescent="0.3">
      <c r="A634" s="2">
        <v>670797380</v>
      </c>
      <c r="B634" s="3" t="s">
        <v>1366</v>
      </c>
      <c r="C634" s="2">
        <v>670792340</v>
      </c>
      <c r="D634" s="3" t="s">
        <v>1161</v>
      </c>
      <c r="E634" s="2" t="s">
        <v>1108</v>
      </c>
      <c r="F634" s="2">
        <v>670796309</v>
      </c>
      <c r="G634" s="3" t="s">
        <v>1102</v>
      </c>
      <c r="H634" s="3" t="s">
        <v>789</v>
      </c>
      <c r="J634" s="9"/>
      <c r="L634" s="9"/>
      <c r="N634" s="9"/>
      <c r="R634" s="9"/>
      <c r="T634" s="9"/>
      <c r="V634" s="50"/>
    </row>
    <row r="635" spans="1:22" x14ac:dyDescent="0.3">
      <c r="A635" s="2">
        <v>670797604</v>
      </c>
      <c r="B635" s="3" t="s">
        <v>473</v>
      </c>
      <c r="C635" s="2">
        <v>670792340</v>
      </c>
      <c r="D635" s="3" t="s">
        <v>1161</v>
      </c>
      <c r="E635" s="2" t="s">
        <v>1094</v>
      </c>
      <c r="F635" s="2"/>
      <c r="G635" s="3" t="s">
        <v>1095</v>
      </c>
      <c r="H635" s="3" t="s">
        <v>750</v>
      </c>
      <c r="J635" s="9"/>
      <c r="L635" s="9"/>
      <c r="N635" s="9"/>
      <c r="R635" s="9"/>
      <c r="T635" s="9"/>
      <c r="V635" s="50"/>
    </row>
    <row r="636" spans="1:22" x14ac:dyDescent="0.3">
      <c r="A636" s="2">
        <v>670797737</v>
      </c>
      <c r="B636" s="3" t="s">
        <v>1365</v>
      </c>
      <c r="C636" s="2">
        <v>670792340</v>
      </c>
      <c r="D636" s="3" t="s">
        <v>1161</v>
      </c>
      <c r="E636" s="2" t="s">
        <v>1108</v>
      </c>
      <c r="F636" s="2">
        <v>670796309</v>
      </c>
      <c r="G636" s="3" t="s">
        <v>1102</v>
      </c>
      <c r="H636" s="3" t="s">
        <v>1238</v>
      </c>
      <c r="J636" s="9"/>
      <c r="L636" s="9"/>
      <c r="N636" s="9"/>
      <c r="R636" s="9"/>
      <c r="T636" s="9"/>
      <c r="V636" s="50"/>
    </row>
    <row r="637" spans="1:22" x14ac:dyDescent="0.3">
      <c r="A637" s="2">
        <v>670797752</v>
      </c>
      <c r="B637" s="3" t="s">
        <v>474</v>
      </c>
      <c r="C637" s="2">
        <v>920028560</v>
      </c>
      <c r="D637" s="3" t="s">
        <v>1148</v>
      </c>
      <c r="E637" s="2" t="s">
        <v>1094</v>
      </c>
      <c r="F637" s="2"/>
      <c r="G637" s="3" t="s">
        <v>1095</v>
      </c>
      <c r="H637" s="3" t="s">
        <v>1243</v>
      </c>
      <c r="J637" s="9"/>
      <c r="L637" s="9"/>
      <c r="N637" s="9"/>
      <c r="R637" s="9"/>
      <c r="T637" s="9"/>
      <c r="V637" s="50"/>
    </row>
    <row r="638" spans="1:22" x14ac:dyDescent="0.3">
      <c r="A638" s="2">
        <v>670797778</v>
      </c>
      <c r="B638" s="3" t="s">
        <v>475</v>
      </c>
      <c r="C638" s="2">
        <v>670797760</v>
      </c>
      <c r="D638" s="3" t="s">
        <v>1161</v>
      </c>
      <c r="E638" s="2" t="s">
        <v>1094</v>
      </c>
      <c r="F638" s="2"/>
      <c r="G638" s="3" t="s">
        <v>1095</v>
      </c>
      <c r="H638" s="3" t="s">
        <v>762</v>
      </c>
      <c r="J638" s="9"/>
      <c r="L638" s="9"/>
      <c r="N638" s="9"/>
      <c r="R638" s="9"/>
      <c r="T638" s="9"/>
      <c r="V638" s="50"/>
    </row>
    <row r="639" spans="1:22" x14ac:dyDescent="0.3">
      <c r="A639" s="2">
        <v>670797919</v>
      </c>
      <c r="B639" s="3" t="s">
        <v>476</v>
      </c>
      <c r="C639" s="2">
        <v>670797455</v>
      </c>
      <c r="D639" s="3" t="s">
        <v>1097</v>
      </c>
      <c r="E639" s="2" t="s">
        <v>1094</v>
      </c>
      <c r="F639" s="2"/>
      <c r="G639" s="3" t="s">
        <v>1095</v>
      </c>
      <c r="H639" s="3" t="s">
        <v>802</v>
      </c>
      <c r="J639" s="9"/>
      <c r="L639" s="9"/>
      <c r="N639" s="9"/>
      <c r="R639" s="9"/>
      <c r="T639" s="9"/>
      <c r="V639" s="50"/>
    </row>
    <row r="640" spans="1:22" x14ac:dyDescent="0.3">
      <c r="A640" s="2">
        <v>670797984</v>
      </c>
      <c r="B640" s="3" t="s">
        <v>1367</v>
      </c>
      <c r="C640" s="2">
        <v>670792340</v>
      </c>
      <c r="D640" s="3" t="s">
        <v>1161</v>
      </c>
      <c r="E640" s="2" t="s">
        <v>1108</v>
      </c>
      <c r="F640" s="2">
        <v>670796309</v>
      </c>
      <c r="G640" s="3" t="s">
        <v>1102</v>
      </c>
      <c r="H640" s="3" t="s">
        <v>782</v>
      </c>
      <c r="J640" s="9"/>
      <c r="L640" s="9"/>
      <c r="N640" s="9"/>
      <c r="R640" s="9"/>
      <c r="T640" s="9"/>
      <c r="V640" s="50"/>
    </row>
    <row r="641" spans="1:22" x14ac:dyDescent="0.3">
      <c r="A641" s="2">
        <v>670798339</v>
      </c>
      <c r="B641" s="3" t="s">
        <v>477</v>
      </c>
      <c r="C641" s="2">
        <v>670014604</v>
      </c>
      <c r="D641" s="3" t="s">
        <v>1148</v>
      </c>
      <c r="E641" s="2" t="s">
        <v>1094</v>
      </c>
      <c r="F641" s="2"/>
      <c r="G641" s="3" t="s">
        <v>1095</v>
      </c>
      <c r="H641" s="3" t="s">
        <v>782</v>
      </c>
      <c r="J641" s="9"/>
      <c r="L641" s="9"/>
      <c r="N641" s="9"/>
      <c r="R641" s="9"/>
      <c r="T641" s="9"/>
      <c r="V641" s="50"/>
    </row>
    <row r="642" spans="1:22" x14ac:dyDescent="0.3">
      <c r="A642" s="2">
        <v>670798438</v>
      </c>
      <c r="B642" s="3" t="s">
        <v>478</v>
      </c>
      <c r="C642" s="2">
        <v>670792340</v>
      </c>
      <c r="D642" s="3" t="s">
        <v>1161</v>
      </c>
      <c r="E642" s="2" t="s">
        <v>1094</v>
      </c>
      <c r="F642" s="2"/>
      <c r="G642" s="3" t="s">
        <v>1095</v>
      </c>
      <c r="H642" s="3" t="s">
        <v>803</v>
      </c>
      <c r="J642" s="9"/>
      <c r="L642" s="9"/>
      <c r="N642" s="9"/>
      <c r="R642" s="9"/>
      <c r="T642" s="9"/>
      <c r="V642" s="50"/>
    </row>
    <row r="643" spans="1:22" x14ac:dyDescent="0.3">
      <c r="A643" s="2">
        <v>670798800</v>
      </c>
      <c r="B643" s="3" t="s">
        <v>479</v>
      </c>
      <c r="C643" s="2">
        <v>670798792</v>
      </c>
      <c r="D643" s="3" t="s">
        <v>1097</v>
      </c>
      <c r="E643" s="2" t="s">
        <v>1094</v>
      </c>
      <c r="F643" s="2"/>
      <c r="G643" s="3" t="s">
        <v>1095</v>
      </c>
      <c r="H643" s="3" t="s">
        <v>804</v>
      </c>
      <c r="J643" s="9"/>
      <c r="L643" s="9"/>
      <c r="N643" s="9"/>
      <c r="R643" s="9"/>
      <c r="T643" s="9"/>
      <c r="V643" s="50"/>
    </row>
    <row r="644" spans="1:22" x14ac:dyDescent="0.3">
      <c r="A644" s="2">
        <v>670799600</v>
      </c>
      <c r="B644" s="3" t="s">
        <v>480</v>
      </c>
      <c r="C644" s="2">
        <v>670014604</v>
      </c>
      <c r="D644" s="3" t="s">
        <v>1148</v>
      </c>
      <c r="E644" s="2" t="s">
        <v>1108</v>
      </c>
      <c r="F644" s="2">
        <v>670795277</v>
      </c>
      <c r="G644" s="3" t="s">
        <v>1095</v>
      </c>
      <c r="H644" s="3" t="s">
        <v>750</v>
      </c>
      <c r="J644" s="9"/>
      <c r="L644" s="9"/>
      <c r="N644" s="9"/>
      <c r="R644" s="9"/>
      <c r="T644" s="9"/>
      <c r="V644" s="50"/>
    </row>
    <row r="645" spans="1:22" x14ac:dyDescent="0.3">
      <c r="A645" s="2">
        <v>680000965</v>
      </c>
      <c r="B645" s="3" t="s">
        <v>1377</v>
      </c>
      <c r="C645" s="2">
        <v>680001153</v>
      </c>
      <c r="D645" s="3" t="s">
        <v>1140</v>
      </c>
      <c r="E645" s="2" t="s">
        <v>1108</v>
      </c>
      <c r="F645" s="2">
        <v>680011350</v>
      </c>
      <c r="G645" s="3" t="s">
        <v>1095</v>
      </c>
      <c r="H645" s="3" t="s">
        <v>1248</v>
      </c>
      <c r="J645" s="9"/>
      <c r="L645" s="9"/>
      <c r="N645" s="9"/>
      <c r="R645" s="9"/>
      <c r="T645" s="9"/>
      <c r="V645" s="50"/>
    </row>
    <row r="646" spans="1:22" x14ac:dyDescent="0.3">
      <c r="A646" s="2">
        <v>680001047</v>
      </c>
      <c r="B646" s="3" t="s">
        <v>1376</v>
      </c>
      <c r="C646" s="2">
        <v>680001054</v>
      </c>
      <c r="D646" s="3" t="s">
        <v>1107</v>
      </c>
      <c r="E646" s="2" t="s">
        <v>1108</v>
      </c>
      <c r="F646" s="2">
        <v>680011426</v>
      </c>
      <c r="G646" s="3" t="s">
        <v>1095</v>
      </c>
      <c r="H646" s="3" t="s">
        <v>1564</v>
      </c>
      <c r="J646" s="9"/>
      <c r="L646" s="9"/>
      <c r="N646" s="9"/>
      <c r="R646" s="9"/>
      <c r="T646" s="9"/>
      <c r="V646" s="50"/>
    </row>
    <row r="647" spans="1:22" x14ac:dyDescent="0.3">
      <c r="A647" s="2">
        <v>680001070</v>
      </c>
      <c r="B647" s="3" t="s">
        <v>481</v>
      </c>
      <c r="C647" s="2">
        <v>680000759</v>
      </c>
      <c r="D647" s="3" t="s">
        <v>1100</v>
      </c>
      <c r="E647" s="2" t="s">
        <v>1094</v>
      </c>
      <c r="F647" s="2"/>
      <c r="G647" s="3" t="s">
        <v>1095</v>
      </c>
      <c r="H647" s="3" t="s">
        <v>805</v>
      </c>
      <c r="J647" s="9"/>
      <c r="L647" s="9"/>
      <c r="N647" s="9"/>
      <c r="R647" s="9"/>
      <c r="T647" s="9"/>
      <c r="V647" s="50"/>
    </row>
    <row r="648" spans="1:22" x14ac:dyDescent="0.3">
      <c r="A648" s="2">
        <v>680002086</v>
      </c>
      <c r="B648" s="3" t="s">
        <v>1375</v>
      </c>
      <c r="C648" s="2">
        <v>680012648</v>
      </c>
      <c r="D648" s="3" t="s">
        <v>1140</v>
      </c>
      <c r="E648" s="2" t="s">
        <v>1108</v>
      </c>
      <c r="F648" s="2">
        <v>680011293</v>
      </c>
      <c r="G648" s="3" t="s">
        <v>1095</v>
      </c>
      <c r="H648" s="3" t="s">
        <v>1247</v>
      </c>
      <c r="J648" s="9"/>
      <c r="L648" s="9"/>
      <c r="N648" s="9"/>
      <c r="R648" s="9"/>
      <c r="T648" s="9"/>
      <c r="V648" s="50"/>
    </row>
    <row r="649" spans="1:22" x14ac:dyDescent="0.3">
      <c r="A649" s="2">
        <v>680002102</v>
      </c>
      <c r="B649" s="3" t="s">
        <v>1378</v>
      </c>
      <c r="C649" s="2">
        <v>680020336</v>
      </c>
      <c r="D649" s="3" t="s">
        <v>1107</v>
      </c>
      <c r="E649" s="2" t="s">
        <v>1108</v>
      </c>
      <c r="F649" s="2">
        <v>680010865</v>
      </c>
      <c r="G649" s="3" t="s">
        <v>1095</v>
      </c>
      <c r="H649" s="3" t="s">
        <v>1249</v>
      </c>
      <c r="J649" s="9"/>
      <c r="L649" s="9"/>
      <c r="N649" s="9"/>
      <c r="R649" s="9"/>
      <c r="T649" s="9"/>
      <c r="V649" s="50"/>
    </row>
    <row r="650" spans="1:22" x14ac:dyDescent="0.3">
      <c r="A650" s="2">
        <v>680002136</v>
      </c>
      <c r="B650" s="3" t="s">
        <v>482</v>
      </c>
      <c r="C650" s="2">
        <v>680001401</v>
      </c>
      <c r="D650" s="3" t="s">
        <v>1100</v>
      </c>
      <c r="E650" s="2" t="s">
        <v>1094</v>
      </c>
      <c r="F650" s="2"/>
      <c r="G650" s="3" t="s">
        <v>1095</v>
      </c>
      <c r="H650" s="3" t="s">
        <v>1250</v>
      </c>
      <c r="J650" s="9"/>
      <c r="L650" s="9"/>
      <c r="N650" s="9"/>
      <c r="R650" s="9"/>
      <c r="T650" s="9"/>
      <c r="V650" s="50"/>
    </row>
    <row r="651" spans="1:22" x14ac:dyDescent="0.3">
      <c r="A651" s="2">
        <v>680002144</v>
      </c>
      <c r="B651" s="3" t="s">
        <v>483</v>
      </c>
      <c r="C651" s="2">
        <v>680001450</v>
      </c>
      <c r="D651" s="3" t="s">
        <v>1100</v>
      </c>
      <c r="E651" s="2" t="s">
        <v>1094</v>
      </c>
      <c r="F651" s="2"/>
      <c r="G651" s="3" t="s">
        <v>1095</v>
      </c>
      <c r="H651" s="3" t="s">
        <v>806</v>
      </c>
      <c r="J651" s="9"/>
      <c r="L651" s="9"/>
      <c r="N651" s="9"/>
      <c r="R651" s="9"/>
      <c r="T651" s="9"/>
      <c r="V651" s="50"/>
    </row>
    <row r="652" spans="1:22" x14ac:dyDescent="0.3">
      <c r="A652" s="2">
        <v>680002151</v>
      </c>
      <c r="B652" s="3" t="s">
        <v>484</v>
      </c>
      <c r="C652" s="2">
        <v>680011558</v>
      </c>
      <c r="D652" s="3" t="s">
        <v>1100</v>
      </c>
      <c r="E652" s="2" t="s">
        <v>1094</v>
      </c>
      <c r="F652" s="2"/>
      <c r="G652" s="3" t="s">
        <v>1095</v>
      </c>
      <c r="H652" s="3" t="s">
        <v>807</v>
      </c>
      <c r="J652" s="9"/>
      <c r="L652" s="9"/>
      <c r="N652" s="9"/>
      <c r="R652" s="9"/>
      <c r="T652" s="9"/>
      <c r="V652" s="50"/>
    </row>
    <row r="653" spans="1:22" x14ac:dyDescent="0.3">
      <c r="A653" s="2">
        <v>680002177</v>
      </c>
      <c r="B653" s="3" t="s">
        <v>485</v>
      </c>
      <c r="C653" s="2">
        <v>680001468</v>
      </c>
      <c r="D653" s="3" t="s">
        <v>1100</v>
      </c>
      <c r="E653" s="2" t="s">
        <v>1094</v>
      </c>
      <c r="F653" s="2"/>
      <c r="G653" s="3" t="s">
        <v>1095</v>
      </c>
      <c r="H653" s="3" t="s">
        <v>808</v>
      </c>
      <c r="J653" s="9"/>
      <c r="L653" s="9"/>
      <c r="N653" s="9"/>
      <c r="R653" s="9"/>
      <c r="T653" s="9"/>
      <c r="V653" s="50"/>
    </row>
    <row r="654" spans="1:22" x14ac:dyDescent="0.3">
      <c r="A654" s="2">
        <v>680002185</v>
      </c>
      <c r="B654" s="3" t="s">
        <v>1465</v>
      </c>
      <c r="C654" s="2">
        <v>680014131</v>
      </c>
      <c r="D654" s="3" t="s">
        <v>1161</v>
      </c>
      <c r="E654" s="2" t="s">
        <v>1108</v>
      </c>
      <c r="F654" s="2">
        <v>680014149</v>
      </c>
      <c r="G654" s="3" t="s">
        <v>1095</v>
      </c>
      <c r="H654" s="3" t="s">
        <v>1565</v>
      </c>
      <c r="J654" s="9"/>
      <c r="L654" s="9"/>
      <c r="N654" s="9"/>
      <c r="R654" s="9"/>
      <c r="T654" s="9"/>
      <c r="V654" s="50"/>
    </row>
    <row r="655" spans="1:22" x14ac:dyDescent="0.3">
      <c r="A655" s="2">
        <v>680002276</v>
      </c>
      <c r="B655" s="3" t="s">
        <v>486</v>
      </c>
      <c r="C655" s="2">
        <v>670780154</v>
      </c>
      <c r="D655" s="3" t="s">
        <v>1106</v>
      </c>
      <c r="E655" s="2" t="s">
        <v>1094</v>
      </c>
      <c r="F655" s="2"/>
      <c r="G655" s="3" t="s">
        <v>1095</v>
      </c>
      <c r="H655" s="3" t="s">
        <v>807</v>
      </c>
      <c r="J655" s="9"/>
      <c r="L655" s="9"/>
      <c r="N655" s="9"/>
      <c r="R655" s="9"/>
      <c r="T655" s="9"/>
      <c r="V655" s="50"/>
    </row>
    <row r="656" spans="1:22" x14ac:dyDescent="0.3">
      <c r="A656" s="2">
        <v>680003019</v>
      </c>
      <c r="B656" s="3" t="s">
        <v>487</v>
      </c>
      <c r="C656" s="2">
        <v>680014495</v>
      </c>
      <c r="D656" s="3" t="s">
        <v>1154</v>
      </c>
      <c r="E656" s="2" t="s">
        <v>1094</v>
      </c>
      <c r="F656" s="2"/>
      <c r="G656" s="3" t="s">
        <v>1095</v>
      </c>
      <c r="H656" s="3" t="s">
        <v>809</v>
      </c>
      <c r="J656" s="9"/>
      <c r="L656" s="9"/>
      <c r="N656" s="9"/>
      <c r="R656" s="9"/>
      <c r="T656" s="9"/>
      <c r="V656" s="50"/>
    </row>
    <row r="657" spans="1:22" x14ac:dyDescent="0.3">
      <c r="A657" s="2">
        <v>680003050</v>
      </c>
      <c r="B657" s="3" t="s">
        <v>488</v>
      </c>
      <c r="C657" s="2">
        <v>750057291</v>
      </c>
      <c r="D657" s="3" t="s">
        <v>1101</v>
      </c>
      <c r="E657" s="2" t="s">
        <v>1094</v>
      </c>
      <c r="F657" s="2"/>
      <c r="G657" s="3" t="s">
        <v>1095</v>
      </c>
      <c r="H657" s="3" t="s">
        <v>809</v>
      </c>
      <c r="J657" s="9"/>
      <c r="L657" s="9"/>
      <c r="N657" s="9"/>
      <c r="R657" s="9"/>
      <c r="T657" s="9"/>
      <c r="V657" s="50"/>
    </row>
    <row r="658" spans="1:22" x14ac:dyDescent="0.3">
      <c r="A658" s="2">
        <v>680003068</v>
      </c>
      <c r="B658" s="3" t="s">
        <v>489</v>
      </c>
      <c r="C658" s="2">
        <v>680001005</v>
      </c>
      <c r="D658" s="3" t="s">
        <v>1128</v>
      </c>
      <c r="E658" s="2" t="s">
        <v>1094</v>
      </c>
      <c r="F658" s="2"/>
      <c r="G658" s="3" t="s">
        <v>1095</v>
      </c>
      <c r="H658" s="3" t="s">
        <v>810</v>
      </c>
      <c r="J658" s="9"/>
      <c r="L658" s="9"/>
      <c r="N658" s="9"/>
      <c r="R658" s="9"/>
      <c r="T658" s="9"/>
      <c r="V658" s="50"/>
    </row>
    <row r="659" spans="1:22" x14ac:dyDescent="0.3">
      <c r="A659" s="2">
        <v>680003076</v>
      </c>
      <c r="B659" s="3" t="s">
        <v>490</v>
      </c>
      <c r="C659" s="2">
        <v>680001534</v>
      </c>
      <c r="D659" s="3" t="s">
        <v>1161</v>
      </c>
      <c r="E659" s="2" t="s">
        <v>1094</v>
      </c>
      <c r="F659" s="2"/>
      <c r="G659" s="3" t="s">
        <v>1095</v>
      </c>
      <c r="H659" s="3" t="s">
        <v>811</v>
      </c>
      <c r="J659" s="9"/>
      <c r="L659" s="9"/>
      <c r="N659" s="9"/>
      <c r="R659" s="9"/>
      <c r="T659" s="9"/>
      <c r="V659" s="50"/>
    </row>
    <row r="660" spans="1:22" x14ac:dyDescent="0.3">
      <c r="A660" s="2">
        <v>680003365</v>
      </c>
      <c r="B660" s="3" t="s">
        <v>491</v>
      </c>
      <c r="C660" s="2">
        <v>680020419</v>
      </c>
      <c r="D660" s="3" t="s">
        <v>1112</v>
      </c>
      <c r="E660" s="2" t="s">
        <v>1094</v>
      </c>
      <c r="F660" s="2"/>
      <c r="G660" s="3" t="s">
        <v>1095</v>
      </c>
      <c r="H660" s="3" t="s">
        <v>813</v>
      </c>
      <c r="J660" s="9"/>
      <c r="L660" s="9"/>
      <c r="N660" s="9"/>
      <c r="R660" s="9"/>
      <c r="T660" s="9"/>
      <c r="V660" s="50"/>
    </row>
    <row r="661" spans="1:22" x14ac:dyDescent="0.3">
      <c r="A661" s="2">
        <v>680003407</v>
      </c>
      <c r="B661" s="3" t="s">
        <v>492</v>
      </c>
      <c r="C661" s="2">
        <v>680009909</v>
      </c>
      <c r="D661" s="3" t="s">
        <v>1098</v>
      </c>
      <c r="E661" s="2" t="s">
        <v>1094</v>
      </c>
      <c r="F661" s="2"/>
      <c r="G661" s="3" t="s">
        <v>1095</v>
      </c>
      <c r="H661" s="3" t="s">
        <v>807</v>
      </c>
      <c r="J661" s="9"/>
      <c r="L661" s="9"/>
      <c r="N661" s="9"/>
      <c r="R661" s="9"/>
      <c r="T661" s="9"/>
      <c r="V661" s="50"/>
    </row>
    <row r="662" spans="1:22" x14ac:dyDescent="0.3">
      <c r="A662" s="2">
        <v>680003456</v>
      </c>
      <c r="B662" s="3" t="s">
        <v>493</v>
      </c>
      <c r="C662" s="2">
        <v>680009859</v>
      </c>
      <c r="D662" s="3" t="s">
        <v>1161</v>
      </c>
      <c r="E662" s="2" t="s">
        <v>1094</v>
      </c>
      <c r="F662" s="2"/>
      <c r="G662" s="3" t="s">
        <v>1114</v>
      </c>
      <c r="H662" s="3" t="s">
        <v>814</v>
      </c>
      <c r="J662" s="9"/>
      <c r="L662" s="9"/>
      <c r="N662" s="9"/>
      <c r="R662" s="9"/>
      <c r="T662" s="9"/>
      <c r="V662" s="50"/>
    </row>
    <row r="663" spans="1:22" x14ac:dyDescent="0.3">
      <c r="A663" s="2">
        <v>680003738</v>
      </c>
      <c r="B663" s="3" t="s">
        <v>494</v>
      </c>
      <c r="C663" s="2">
        <v>680018199</v>
      </c>
      <c r="D663" s="3" t="s">
        <v>1161</v>
      </c>
      <c r="E663" s="2" t="s">
        <v>1094</v>
      </c>
      <c r="F663" s="2"/>
      <c r="G663" s="3" t="s">
        <v>1114</v>
      </c>
      <c r="H663" s="3" t="s">
        <v>807</v>
      </c>
      <c r="J663" s="9"/>
      <c r="L663" s="9"/>
      <c r="N663" s="9"/>
      <c r="R663" s="9"/>
      <c r="T663" s="9"/>
      <c r="V663" s="50"/>
    </row>
    <row r="664" spans="1:22" x14ac:dyDescent="0.3">
      <c r="A664" s="2">
        <v>680004090</v>
      </c>
      <c r="B664" s="3" t="s">
        <v>495</v>
      </c>
      <c r="C664" s="2">
        <v>680000981</v>
      </c>
      <c r="D664" s="3" t="s">
        <v>1107</v>
      </c>
      <c r="E664" s="2" t="s">
        <v>1094</v>
      </c>
      <c r="F664" s="2"/>
      <c r="G664" s="3" t="s">
        <v>1095</v>
      </c>
      <c r="H664" s="3" t="s">
        <v>815</v>
      </c>
      <c r="J664" s="9"/>
      <c r="L664" s="9"/>
      <c r="N664" s="9"/>
      <c r="R664" s="9"/>
      <c r="T664" s="9"/>
      <c r="V664" s="50"/>
    </row>
    <row r="665" spans="1:22" x14ac:dyDescent="0.3">
      <c r="A665" s="2">
        <v>680004413</v>
      </c>
      <c r="B665" s="3" t="s">
        <v>496</v>
      </c>
      <c r="C665" s="2">
        <v>680001625</v>
      </c>
      <c r="D665" s="3" t="s">
        <v>1161</v>
      </c>
      <c r="E665" s="2" t="s">
        <v>1094</v>
      </c>
      <c r="F665" s="2"/>
      <c r="G665" s="3" t="s">
        <v>1095</v>
      </c>
      <c r="H665" s="3" t="s">
        <v>812</v>
      </c>
      <c r="J665" s="9"/>
      <c r="L665" s="9"/>
      <c r="N665" s="9"/>
      <c r="R665" s="9"/>
      <c r="T665" s="9"/>
      <c r="V665" s="50"/>
    </row>
    <row r="666" spans="1:22" x14ac:dyDescent="0.3">
      <c r="A666" s="2">
        <v>680004439</v>
      </c>
      <c r="B666" s="3" t="s">
        <v>1466</v>
      </c>
      <c r="C666" s="2">
        <v>920030152</v>
      </c>
      <c r="D666" s="3" t="s">
        <v>1093</v>
      </c>
      <c r="E666" s="2" t="s">
        <v>1094</v>
      </c>
      <c r="F666" s="2"/>
      <c r="G666" s="3" t="s">
        <v>1095</v>
      </c>
      <c r="H666" s="3" t="s">
        <v>816</v>
      </c>
      <c r="J666" s="9"/>
      <c r="L666" s="9"/>
      <c r="N666" s="9"/>
      <c r="R666" s="9"/>
      <c r="T666" s="9"/>
      <c r="V666" s="50"/>
    </row>
    <row r="667" spans="1:22" x14ac:dyDescent="0.3">
      <c r="A667" s="2">
        <v>680004447</v>
      </c>
      <c r="B667" s="3" t="s">
        <v>1379</v>
      </c>
      <c r="C667" s="2">
        <v>680000643</v>
      </c>
      <c r="D667" s="3" t="s">
        <v>1148</v>
      </c>
      <c r="E667" s="2" t="s">
        <v>1108</v>
      </c>
      <c r="F667" s="2">
        <v>680014859</v>
      </c>
      <c r="G667" s="3" t="s">
        <v>1095</v>
      </c>
      <c r="H667" s="3" t="s">
        <v>1251</v>
      </c>
      <c r="J667" s="9"/>
      <c r="L667" s="9"/>
      <c r="N667" s="9"/>
      <c r="R667" s="9"/>
      <c r="T667" s="9"/>
      <c r="V667" s="50"/>
    </row>
    <row r="668" spans="1:22" x14ac:dyDescent="0.3">
      <c r="A668" s="2">
        <v>680004454</v>
      </c>
      <c r="B668" s="3" t="s">
        <v>497</v>
      </c>
      <c r="C668" s="2">
        <v>680001658</v>
      </c>
      <c r="D668" s="3" t="s">
        <v>1106</v>
      </c>
      <c r="E668" s="2" t="s">
        <v>1094</v>
      </c>
      <c r="F668" s="2"/>
      <c r="G668" s="3" t="s">
        <v>1095</v>
      </c>
      <c r="H668" s="3" t="s">
        <v>817</v>
      </c>
      <c r="J668" s="9"/>
      <c r="L668" s="9"/>
      <c r="N668" s="9"/>
      <c r="R668" s="9"/>
      <c r="T668" s="9"/>
      <c r="V668" s="50"/>
    </row>
    <row r="669" spans="1:22" x14ac:dyDescent="0.3">
      <c r="A669" s="2">
        <v>680004470</v>
      </c>
      <c r="B669" s="3" t="s">
        <v>498</v>
      </c>
      <c r="C669" s="2">
        <v>680001666</v>
      </c>
      <c r="D669" s="3" t="s">
        <v>1148</v>
      </c>
      <c r="E669" s="2" t="s">
        <v>1094</v>
      </c>
      <c r="F669" s="2"/>
      <c r="G669" s="3" t="s">
        <v>1095</v>
      </c>
      <c r="H669" s="3" t="s">
        <v>807</v>
      </c>
      <c r="J669" s="9"/>
      <c r="L669" s="9"/>
      <c r="N669" s="9"/>
      <c r="R669" s="9"/>
      <c r="T669" s="9"/>
      <c r="V669" s="50"/>
    </row>
    <row r="670" spans="1:22" x14ac:dyDescent="0.3">
      <c r="A670" s="2">
        <v>680004488</v>
      </c>
      <c r="B670" s="3" t="s">
        <v>499</v>
      </c>
      <c r="C670" s="2">
        <v>680001674</v>
      </c>
      <c r="D670" s="3" t="s">
        <v>1161</v>
      </c>
      <c r="E670" s="2" t="s">
        <v>1094</v>
      </c>
      <c r="F670" s="2"/>
      <c r="G670" s="3" t="s">
        <v>1095</v>
      </c>
      <c r="H670" s="3" t="s">
        <v>818</v>
      </c>
      <c r="J670" s="9"/>
      <c r="L670" s="9"/>
      <c r="N670" s="9"/>
      <c r="R670" s="9"/>
      <c r="T670" s="9"/>
      <c r="V670" s="50"/>
    </row>
    <row r="671" spans="1:22" x14ac:dyDescent="0.3">
      <c r="A671" s="2">
        <v>680004496</v>
      </c>
      <c r="B671" s="3" t="s">
        <v>500</v>
      </c>
      <c r="C671" s="2">
        <v>750056335</v>
      </c>
      <c r="D671" s="3" t="s">
        <v>1112</v>
      </c>
      <c r="E671" s="2" t="s">
        <v>1094</v>
      </c>
      <c r="F671" s="2"/>
      <c r="G671" s="3" t="s">
        <v>1095</v>
      </c>
      <c r="H671" s="3" t="s">
        <v>819</v>
      </c>
      <c r="J671" s="9"/>
      <c r="L671" s="9"/>
      <c r="N671" s="9"/>
      <c r="R671" s="9"/>
      <c r="T671" s="9"/>
      <c r="V671" s="50"/>
    </row>
    <row r="672" spans="1:22" x14ac:dyDescent="0.3">
      <c r="A672" s="2">
        <v>680004793</v>
      </c>
      <c r="B672" s="3" t="s">
        <v>501</v>
      </c>
      <c r="C672" s="2">
        <v>680000973</v>
      </c>
      <c r="D672" s="3" t="s">
        <v>1128</v>
      </c>
      <c r="E672" s="2" t="s">
        <v>1094</v>
      </c>
      <c r="F672" s="2"/>
      <c r="G672" s="3" t="s">
        <v>1095</v>
      </c>
      <c r="H672" s="3" t="s">
        <v>809</v>
      </c>
      <c r="J672" s="9"/>
      <c r="L672" s="9"/>
      <c r="N672" s="9"/>
      <c r="R672" s="9"/>
      <c r="T672" s="9"/>
      <c r="V672" s="50"/>
    </row>
    <row r="673" spans="1:22" x14ac:dyDescent="0.3">
      <c r="A673" s="2">
        <v>680005105</v>
      </c>
      <c r="B673" s="3" t="s">
        <v>502</v>
      </c>
      <c r="C673" s="2">
        <v>680020450</v>
      </c>
      <c r="D673" s="3" t="s">
        <v>1148</v>
      </c>
      <c r="E673" s="2" t="s">
        <v>1094</v>
      </c>
      <c r="F673" s="2"/>
      <c r="G673" s="3" t="s">
        <v>1095</v>
      </c>
      <c r="H673" s="3" t="s">
        <v>820</v>
      </c>
      <c r="J673" s="9"/>
      <c r="L673" s="9"/>
      <c r="N673" s="9"/>
      <c r="R673" s="9"/>
      <c r="T673" s="9"/>
      <c r="V673" s="50"/>
    </row>
    <row r="674" spans="1:22" x14ac:dyDescent="0.3">
      <c r="A674" s="2">
        <v>680005238</v>
      </c>
      <c r="B674" s="3" t="s">
        <v>503</v>
      </c>
      <c r="C674" s="2">
        <v>680011483</v>
      </c>
      <c r="D674" s="3" t="s">
        <v>1161</v>
      </c>
      <c r="E674" s="2" t="s">
        <v>1094</v>
      </c>
      <c r="F674" s="2"/>
      <c r="G674" s="3" t="s">
        <v>1095</v>
      </c>
      <c r="H674" s="3" t="s">
        <v>807</v>
      </c>
      <c r="J674" s="9"/>
      <c r="L674" s="9"/>
      <c r="N674" s="9"/>
      <c r="R674" s="9"/>
      <c r="T674" s="9"/>
      <c r="V674" s="50"/>
    </row>
    <row r="675" spans="1:22" x14ac:dyDescent="0.3">
      <c r="A675" s="2">
        <v>680009719</v>
      </c>
      <c r="B675" s="3" t="s">
        <v>1393</v>
      </c>
      <c r="C675" s="2">
        <v>680018199</v>
      </c>
      <c r="D675" s="3" t="s">
        <v>1161</v>
      </c>
      <c r="E675" s="2" t="s">
        <v>1108</v>
      </c>
      <c r="F675" s="2">
        <v>680003738</v>
      </c>
      <c r="G675" s="3" t="s">
        <v>1114</v>
      </c>
      <c r="H675" s="3" t="s">
        <v>809</v>
      </c>
      <c r="J675" s="9"/>
      <c r="L675" s="9"/>
      <c r="N675" s="9"/>
      <c r="R675" s="9"/>
      <c r="T675" s="9"/>
      <c r="V675" s="50"/>
    </row>
    <row r="676" spans="1:22" x14ac:dyDescent="0.3">
      <c r="A676" s="2">
        <v>680009768</v>
      </c>
      <c r="B676" s="3" t="s">
        <v>1394</v>
      </c>
      <c r="C676" s="2">
        <v>680018199</v>
      </c>
      <c r="D676" s="3" t="s">
        <v>1161</v>
      </c>
      <c r="E676" s="2" t="s">
        <v>1108</v>
      </c>
      <c r="F676" s="2">
        <v>680003738</v>
      </c>
      <c r="G676" s="3" t="s">
        <v>1114</v>
      </c>
      <c r="H676" s="3" t="s">
        <v>1565</v>
      </c>
      <c r="J676" s="9"/>
      <c r="L676" s="9"/>
      <c r="N676" s="9"/>
      <c r="R676" s="9"/>
      <c r="T676" s="9"/>
      <c r="V676" s="50"/>
    </row>
    <row r="677" spans="1:22" x14ac:dyDescent="0.3">
      <c r="A677" s="2">
        <v>680009818</v>
      </c>
      <c r="B677" s="3" t="s">
        <v>1395</v>
      </c>
      <c r="C677" s="2">
        <v>680018199</v>
      </c>
      <c r="D677" s="3" t="s">
        <v>1161</v>
      </c>
      <c r="E677" s="2" t="s">
        <v>1108</v>
      </c>
      <c r="F677" s="2">
        <v>680003738</v>
      </c>
      <c r="G677" s="3" t="s">
        <v>1114</v>
      </c>
      <c r="H677" s="3" t="s">
        <v>836</v>
      </c>
      <c r="J677" s="9"/>
      <c r="L677" s="9"/>
      <c r="N677" s="9"/>
      <c r="R677" s="9"/>
      <c r="T677" s="9"/>
      <c r="V677" s="50"/>
    </row>
    <row r="678" spans="1:22" x14ac:dyDescent="0.3">
      <c r="A678" s="2">
        <v>680010337</v>
      </c>
      <c r="B678" s="3" t="s">
        <v>504</v>
      </c>
      <c r="C678" s="2">
        <v>680010709</v>
      </c>
      <c r="D678" s="3" t="s">
        <v>1161</v>
      </c>
      <c r="E678" s="2" t="s">
        <v>1094</v>
      </c>
      <c r="F678" s="2"/>
      <c r="G678" s="3" t="s">
        <v>1095</v>
      </c>
      <c r="H678" s="3" t="s">
        <v>821</v>
      </c>
      <c r="J678" s="9"/>
      <c r="L678" s="9"/>
      <c r="N678" s="9"/>
      <c r="R678" s="9"/>
      <c r="T678" s="9"/>
      <c r="V678" s="50"/>
    </row>
    <row r="679" spans="1:22" x14ac:dyDescent="0.3">
      <c r="A679" s="2">
        <v>680010378</v>
      </c>
      <c r="B679" s="3" t="s">
        <v>505</v>
      </c>
      <c r="C679" s="2">
        <v>680018199</v>
      </c>
      <c r="D679" s="3" t="s">
        <v>1161</v>
      </c>
      <c r="E679" s="2" t="s">
        <v>1094</v>
      </c>
      <c r="F679" s="2"/>
      <c r="G679" s="3" t="s">
        <v>1102</v>
      </c>
      <c r="H679" s="3" t="s">
        <v>807</v>
      </c>
      <c r="J679" s="9"/>
      <c r="L679" s="9"/>
      <c r="N679" s="9"/>
      <c r="R679" s="9"/>
      <c r="T679" s="9"/>
      <c r="V679" s="50"/>
    </row>
    <row r="680" spans="1:22" x14ac:dyDescent="0.3">
      <c r="A680" s="2">
        <v>680010394</v>
      </c>
      <c r="B680" s="3" t="s">
        <v>1380</v>
      </c>
      <c r="C680" s="2">
        <v>680011517</v>
      </c>
      <c r="D680" s="3" t="s">
        <v>1161</v>
      </c>
      <c r="E680" s="2" t="s">
        <v>1094</v>
      </c>
      <c r="F680" s="2"/>
      <c r="G680" s="3" t="s">
        <v>1102</v>
      </c>
      <c r="H680" s="3" t="s">
        <v>809</v>
      </c>
      <c r="J680" s="9"/>
      <c r="L680" s="9"/>
      <c r="N680" s="9"/>
      <c r="R680" s="9"/>
      <c r="T680" s="9"/>
      <c r="V680" s="50"/>
    </row>
    <row r="681" spans="1:22" x14ac:dyDescent="0.3">
      <c r="A681" s="2">
        <v>680010741</v>
      </c>
      <c r="B681" s="3" t="s">
        <v>506</v>
      </c>
      <c r="C681" s="2">
        <v>680021441</v>
      </c>
      <c r="D681" s="3" t="s">
        <v>1161</v>
      </c>
      <c r="E681" s="2" t="s">
        <v>1094</v>
      </c>
      <c r="F681" s="2"/>
      <c r="G681" s="3" t="s">
        <v>1102</v>
      </c>
      <c r="H681" s="3" t="s">
        <v>823</v>
      </c>
      <c r="J681" s="9"/>
      <c r="L681" s="9"/>
      <c r="N681" s="9"/>
      <c r="R681" s="9"/>
      <c r="T681" s="9"/>
      <c r="V681" s="50"/>
    </row>
    <row r="682" spans="1:22" x14ac:dyDescent="0.3">
      <c r="A682" s="2">
        <v>680010758</v>
      </c>
      <c r="B682" s="3" t="s">
        <v>507</v>
      </c>
      <c r="C682" s="2">
        <v>680011525</v>
      </c>
      <c r="D682" s="3" t="s">
        <v>1161</v>
      </c>
      <c r="E682" s="2" t="s">
        <v>1094</v>
      </c>
      <c r="F682" s="2"/>
      <c r="G682" s="3" t="s">
        <v>1102</v>
      </c>
      <c r="H682" s="3" t="s">
        <v>807</v>
      </c>
      <c r="J682" s="9"/>
      <c r="L682" s="9"/>
      <c r="N682" s="9"/>
      <c r="R682" s="9"/>
      <c r="T682" s="9"/>
      <c r="V682" s="50"/>
    </row>
    <row r="683" spans="1:22" x14ac:dyDescent="0.3">
      <c r="A683" s="2">
        <v>680010774</v>
      </c>
      <c r="B683" s="3" t="s">
        <v>1385</v>
      </c>
      <c r="C683" s="2">
        <v>680018199</v>
      </c>
      <c r="D683" s="3" t="s">
        <v>1161</v>
      </c>
      <c r="E683" s="2" t="s">
        <v>1108</v>
      </c>
      <c r="F683" s="2">
        <v>680010378</v>
      </c>
      <c r="G683" s="3" t="s">
        <v>1102</v>
      </c>
      <c r="H683" s="3" t="s">
        <v>821</v>
      </c>
      <c r="J683" s="9"/>
      <c r="L683" s="9"/>
      <c r="N683" s="9"/>
      <c r="R683" s="9"/>
      <c r="T683" s="9"/>
      <c r="V683" s="50"/>
    </row>
    <row r="684" spans="1:22" x14ac:dyDescent="0.3">
      <c r="A684" s="2">
        <v>680010865</v>
      </c>
      <c r="B684" s="3" t="s">
        <v>508</v>
      </c>
      <c r="C684" s="2">
        <v>680020336</v>
      </c>
      <c r="D684" s="3" t="s">
        <v>1107</v>
      </c>
      <c r="E684" s="2" t="s">
        <v>1094</v>
      </c>
      <c r="F684" s="2"/>
      <c r="G684" s="3" t="s">
        <v>1095</v>
      </c>
      <c r="H684" s="3" t="s">
        <v>807</v>
      </c>
      <c r="J684" s="9"/>
      <c r="L684" s="9"/>
      <c r="N684" s="9"/>
      <c r="R684" s="9"/>
      <c r="T684" s="9"/>
      <c r="V684" s="50"/>
    </row>
    <row r="685" spans="1:22" x14ac:dyDescent="0.3">
      <c r="A685" s="2">
        <v>680011236</v>
      </c>
      <c r="B685" s="3" t="s">
        <v>1384</v>
      </c>
      <c r="C685" s="2">
        <v>680020336</v>
      </c>
      <c r="D685" s="3" t="s">
        <v>1107</v>
      </c>
      <c r="E685" s="2" t="s">
        <v>1108</v>
      </c>
      <c r="F685" s="2">
        <v>680010865</v>
      </c>
      <c r="G685" s="3" t="s">
        <v>1095</v>
      </c>
      <c r="H685" s="3" t="s">
        <v>823</v>
      </c>
      <c r="J685" s="9"/>
      <c r="L685" s="9"/>
      <c r="N685" s="9"/>
      <c r="R685" s="9"/>
      <c r="T685" s="9"/>
      <c r="V685" s="50"/>
    </row>
    <row r="686" spans="1:22" x14ac:dyDescent="0.3">
      <c r="A686" s="2">
        <v>680011244</v>
      </c>
      <c r="B686" s="3" t="s">
        <v>1388</v>
      </c>
      <c r="C686" s="2">
        <v>680020336</v>
      </c>
      <c r="D686" s="3" t="s">
        <v>1107</v>
      </c>
      <c r="E686" s="2" t="s">
        <v>1108</v>
      </c>
      <c r="F686" s="2">
        <v>680010865</v>
      </c>
      <c r="G686" s="3" t="s">
        <v>1095</v>
      </c>
      <c r="H686" s="3" t="s">
        <v>834</v>
      </c>
      <c r="J686" s="9"/>
      <c r="L686" s="9"/>
      <c r="N686" s="9"/>
      <c r="R686" s="9"/>
      <c r="T686" s="9"/>
      <c r="V686" s="50"/>
    </row>
    <row r="687" spans="1:22" x14ac:dyDescent="0.3">
      <c r="A687" s="2">
        <v>680011251</v>
      </c>
      <c r="B687" s="3" t="s">
        <v>509</v>
      </c>
      <c r="C687" s="2">
        <v>680000411</v>
      </c>
      <c r="D687" s="3" t="s">
        <v>1128</v>
      </c>
      <c r="E687" s="2" t="s">
        <v>1094</v>
      </c>
      <c r="F687" s="2"/>
      <c r="G687" s="3" t="s">
        <v>1095</v>
      </c>
      <c r="H687" s="3" t="s">
        <v>819</v>
      </c>
      <c r="J687" s="9"/>
      <c r="L687" s="9"/>
      <c r="N687" s="9"/>
      <c r="R687" s="9"/>
      <c r="T687" s="9"/>
      <c r="V687" s="50"/>
    </row>
    <row r="688" spans="1:22" x14ac:dyDescent="0.3">
      <c r="A688" s="2">
        <v>680011269</v>
      </c>
      <c r="B688" s="3" t="s">
        <v>1387</v>
      </c>
      <c r="C688" s="2">
        <v>680020336</v>
      </c>
      <c r="D688" s="3" t="s">
        <v>1107</v>
      </c>
      <c r="E688" s="2" t="s">
        <v>1108</v>
      </c>
      <c r="F688" s="2">
        <v>680010865</v>
      </c>
      <c r="G688" s="3" t="s">
        <v>1095</v>
      </c>
      <c r="H688" s="3" t="s">
        <v>836</v>
      </c>
      <c r="J688" s="9"/>
      <c r="L688" s="9"/>
      <c r="N688" s="9"/>
      <c r="R688" s="9"/>
      <c r="T688" s="9"/>
      <c r="V688" s="50"/>
    </row>
    <row r="689" spans="1:22" x14ac:dyDescent="0.3">
      <c r="A689" s="2">
        <v>680011277</v>
      </c>
      <c r="B689" s="3" t="s">
        <v>510</v>
      </c>
      <c r="C689" s="2">
        <v>680000262</v>
      </c>
      <c r="D689" s="3" t="s">
        <v>1100</v>
      </c>
      <c r="E689" s="2" t="s">
        <v>1094</v>
      </c>
      <c r="F689" s="2"/>
      <c r="G689" s="3" t="s">
        <v>1095</v>
      </c>
      <c r="H689" s="3" t="s">
        <v>822</v>
      </c>
      <c r="J689" s="9"/>
      <c r="L689" s="9"/>
      <c r="N689" s="9"/>
      <c r="R689" s="9"/>
      <c r="T689" s="9"/>
      <c r="V689" s="50"/>
    </row>
    <row r="690" spans="1:22" x14ac:dyDescent="0.3">
      <c r="A690" s="2">
        <v>680011285</v>
      </c>
      <c r="B690" s="3" t="s">
        <v>511</v>
      </c>
      <c r="C690" s="2">
        <v>680001088</v>
      </c>
      <c r="D690" s="3" t="s">
        <v>1107</v>
      </c>
      <c r="E690" s="2" t="s">
        <v>1108</v>
      </c>
      <c r="F690" s="2">
        <v>680011418</v>
      </c>
      <c r="G690" s="3" t="s">
        <v>1095</v>
      </c>
      <c r="H690" s="3" t="s">
        <v>824</v>
      </c>
      <c r="J690" s="9"/>
      <c r="L690" s="9"/>
      <c r="N690" s="9"/>
      <c r="R690" s="9"/>
      <c r="T690" s="9"/>
      <c r="V690" s="50"/>
    </row>
    <row r="691" spans="1:22" x14ac:dyDescent="0.3">
      <c r="A691" s="2">
        <v>680011293</v>
      </c>
      <c r="B691" s="3" t="s">
        <v>512</v>
      </c>
      <c r="C691" s="2">
        <v>680012648</v>
      </c>
      <c r="D691" s="3" t="s">
        <v>1140</v>
      </c>
      <c r="E691" s="2" t="s">
        <v>1094</v>
      </c>
      <c r="F691" s="2"/>
      <c r="G691" s="3" t="s">
        <v>1095</v>
      </c>
      <c r="H691" s="3" t="s">
        <v>825</v>
      </c>
      <c r="J691" s="9"/>
      <c r="L691" s="9"/>
      <c r="N691" s="9"/>
      <c r="R691" s="9"/>
      <c r="T691" s="9"/>
      <c r="V691" s="50"/>
    </row>
    <row r="692" spans="1:22" x14ac:dyDescent="0.3">
      <c r="A692" s="2">
        <v>680011301</v>
      </c>
      <c r="B692" s="3" t="s">
        <v>1383</v>
      </c>
      <c r="C692" s="2">
        <v>680001153</v>
      </c>
      <c r="D692" s="3" t="s">
        <v>1140</v>
      </c>
      <c r="E692" s="2" t="s">
        <v>1108</v>
      </c>
      <c r="F692" s="2">
        <v>680011350</v>
      </c>
      <c r="G692" s="3" t="s">
        <v>1095</v>
      </c>
      <c r="H692" s="3" t="s">
        <v>1255</v>
      </c>
      <c r="J692" s="9"/>
      <c r="L692" s="9"/>
      <c r="N692" s="9"/>
      <c r="R692" s="9"/>
      <c r="T692" s="9"/>
      <c r="V692" s="50"/>
    </row>
    <row r="693" spans="1:22" x14ac:dyDescent="0.3">
      <c r="A693" s="2">
        <v>680011319</v>
      </c>
      <c r="B693" s="3" t="s">
        <v>1381</v>
      </c>
      <c r="C693" s="2">
        <v>680001153</v>
      </c>
      <c r="D693" s="3" t="s">
        <v>1140</v>
      </c>
      <c r="E693" s="2" t="s">
        <v>1108</v>
      </c>
      <c r="F693" s="2">
        <v>680011350</v>
      </c>
      <c r="G693" s="3" t="s">
        <v>1095</v>
      </c>
      <c r="H693" s="3" t="s">
        <v>1253</v>
      </c>
      <c r="J693" s="9"/>
      <c r="L693" s="9"/>
      <c r="N693" s="9"/>
      <c r="R693" s="9"/>
      <c r="T693" s="9"/>
      <c r="V693" s="50"/>
    </row>
    <row r="694" spans="1:22" x14ac:dyDescent="0.3">
      <c r="A694" s="2">
        <v>680011327</v>
      </c>
      <c r="B694" s="3" t="s">
        <v>513</v>
      </c>
      <c r="C694" s="2">
        <v>680000403</v>
      </c>
      <c r="D694" s="3" t="s">
        <v>1100</v>
      </c>
      <c r="E694" s="2" t="s">
        <v>1094</v>
      </c>
      <c r="F694" s="2"/>
      <c r="G694" s="3" t="s">
        <v>1095</v>
      </c>
      <c r="H694" s="3" t="s">
        <v>1256</v>
      </c>
      <c r="J694" s="9"/>
      <c r="L694" s="9"/>
      <c r="N694" s="9"/>
      <c r="R694" s="9"/>
      <c r="T694" s="9"/>
      <c r="V694" s="50"/>
    </row>
    <row r="695" spans="1:22" x14ac:dyDescent="0.3">
      <c r="A695" s="2">
        <v>680011335</v>
      </c>
      <c r="B695" s="3" t="s">
        <v>514</v>
      </c>
      <c r="C695" s="2">
        <v>680001112</v>
      </c>
      <c r="D695" s="3" t="s">
        <v>1128</v>
      </c>
      <c r="E695" s="2" t="s">
        <v>1094</v>
      </c>
      <c r="F695" s="2"/>
      <c r="G695" s="3" t="s">
        <v>1095</v>
      </c>
      <c r="H695" s="3" t="s">
        <v>812</v>
      </c>
      <c r="J695" s="9"/>
      <c r="L695" s="9"/>
      <c r="N695" s="9"/>
      <c r="R695" s="9"/>
      <c r="T695" s="9"/>
      <c r="V695" s="50"/>
    </row>
    <row r="696" spans="1:22" x14ac:dyDescent="0.3">
      <c r="A696" s="2">
        <v>680011343</v>
      </c>
      <c r="B696" s="3" t="s">
        <v>1386</v>
      </c>
      <c r="C696" s="2">
        <v>680000981</v>
      </c>
      <c r="D696" s="3" t="s">
        <v>1107</v>
      </c>
      <c r="E696" s="2" t="s">
        <v>1108</v>
      </c>
      <c r="F696" s="2">
        <v>680004090</v>
      </c>
      <c r="G696" s="3" t="s">
        <v>1095</v>
      </c>
      <c r="H696" s="3" t="s">
        <v>1252</v>
      </c>
      <c r="J696" s="9"/>
      <c r="L696" s="9"/>
      <c r="N696" s="9"/>
      <c r="R696" s="9"/>
      <c r="T696" s="9"/>
      <c r="V696" s="50"/>
    </row>
    <row r="697" spans="1:22" x14ac:dyDescent="0.3">
      <c r="A697" s="2">
        <v>680011350</v>
      </c>
      <c r="B697" s="3" t="s">
        <v>515</v>
      </c>
      <c r="C697" s="2">
        <v>680001153</v>
      </c>
      <c r="D697" s="3" t="s">
        <v>1140</v>
      </c>
      <c r="E697" s="2" t="s">
        <v>1094</v>
      </c>
      <c r="F697" s="2"/>
      <c r="G697" s="3" t="s">
        <v>1095</v>
      </c>
      <c r="H697" s="3" t="s">
        <v>826</v>
      </c>
      <c r="J697" s="9"/>
      <c r="L697" s="9"/>
      <c r="N697" s="9"/>
      <c r="R697" s="9"/>
      <c r="T697" s="9"/>
      <c r="V697" s="50"/>
    </row>
    <row r="698" spans="1:22" x14ac:dyDescent="0.3">
      <c r="A698" s="2">
        <v>680011376</v>
      </c>
      <c r="B698" s="3" t="s">
        <v>516</v>
      </c>
      <c r="C698" s="2">
        <v>680001138</v>
      </c>
      <c r="D698" s="3" t="s">
        <v>1128</v>
      </c>
      <c r="E698" s="2" t="s">
        <v>1094</v>
      </c>
      <c r="F698" s="2"/>
      <c r="G698" s="3" t="s">
        <v>1095</v>
      </c>
      <c r="H698" s="3" t="s">
        <v>820</v>
      </c>
      <c r="J698" s="9"/>
      <c r="L698" s="9"/>
      <c r="N698" s="9"/>
      <c r="R698" s="9"/>
      <c r="T698" s="9"/>
      <c r="V698" s="50"/>
    </row>
    <row r="699" spans="1:22" x14ac:dyDescent="0.3">
      <c r="A699" s="2">
        <v>680011384</v>
      </c>
      <c r="B699" s="3" t="s">
        <v>517</v>
      </c>
      <c r="C699" s="2">
        <v>680020336</v>
      </c>
      <c r="D699" s="3" t="s">
        <v>1107</v>
      </c>
      <c r="E699" s="2" t="s">
        <v>1094</v>
      </c>
      <c r="F699" s="2"/>
      <c r="G699" s="3" t="s">
        <v>1095</v>
      </c>
      <c r="H699" s="3" t="s">
        <v>827</v>
      </c>
      <c r="J699" s="9"/>
      <c r="L699" s="9"/>
      <c r="N699" s="9"/>
      <c r="R699" s="9"/>
      <c r="T699" s="9"/>
      <c r="V699" s="50"/>
    </row>
    <row r="700" spans="1:22" x14ac:dyDescent="0.3">
      <c r="A700" s="2">
        <v>680011392</v>
      </c>
      <c r="B700" s="3" t="s">
        <v>518</v>
      </c>
      <c r="C700" s="2">
        <v>680001179</v>
      </c>
      <c r="D700" s="3" t="s">
        <v>1154</v>
      </c>
      <c r="E700" s="2" t="s">
        <v>1094</v>
      </c>
      <c r="F700" s="2"/>
      <c r="G700" s="3" t="s">
        <v>1095</v>
      </c>
      <c r="H700" s="3" t="s">
        <v>828</v>
      </c>
      <c r="J700" s="9"/>
      <c r="L700" s="9"/>
      <c r="N700" s="9"/>
      <c r="R700" s="9"/>
      <c r="T700" s="9"/>
      <c r="V700" s="50"/>
    </row>
    <row r="701" spans="1:22" x14ac:dyDescent="0.3">
      <c r="A701" s="2">
        <v>680011418</v>
      </c>
      <c r="B701" s="3" t="s">
        <v>1382</v>
      </c>
      <c r="C701" s="2">
        <v>680001088</v>
      </c>
      <c r="D701" s="3" t="s">
        <v>1107</v>
      </c>
      <c r="E701" s="2" t="s">
        <v>1094</v>
      </c>
      <c r="F701" s="2"/>
      <c r="G701" s="3" t="s">
        <v>1095</v>
      </c>
      <c r="H701" s="3" t="s">
        <v>1254</v>
      </c>
      <c r="J701" s="9"/>
      <c r="L701" s="9"/>
      <c r="N701" s="9"/>
      <c r="R701" s="9"/>
      <c r="T701" s="9"/>
      <c r="V701" s="50"/>
    </row>
    <row r="702" spans="1:22" x14ac:dyDescent="0.3">
      <c r="A702" s="2">
        <v>680011426</v>
      </c>
      <c r="B702" s="3" t="s">
        <v>519</v>
      </c>
      <c r="C702" s="2">
        <v>680001054</v>
      </c>
      <c r="D702" s="3" t="s">
        <v>1107</v>
      </c>
      <c r="E702" s="2" t="s">
        <v>1094</v>
      </c>
      <c r="F702" s="2"/>
      <c r="G702" s="3" t="s">
        <v>1095</v>
      </c>
      <c r="H702" s="3" t="s">
        <v>1566</v>
      </c>
      <c r="J702" s="9"/>
      <c r="L702" s="9"/>
      <c r="N702" s="9"/>
      <c r="R702" s="9"/>
      <c r="T702" s="9"/>
      <c r="V702" s="50"/>
    </row>
    <row r="703" spans="1:22" x14ac:dyDescent="0.3">
      <c r="A703" s="2">
        <v>680011434</v>
      </c>
      <c r="B703" s="3" t="s">
        <v>520</v>
      </c>
      <c r="C703" s="2">
        <v>680001096</v>
      </c>
      <c r="D703" s="3" t="s">
        <v>1100</v>
      </c>
      <c r="E703" s="2" t="s">
        <v>1094</v>
      </c>
      <c r="F703" s="2"/>
      <c r="G703" s="3" t="s">
        <v>1095</v>
      </c>
      <c r="H703" s="3" t="s">
        <v>830</v>
      </c>
      <c r="J703" s="9"/>
      <c r="L703" s="9"/>
      <c r="N703" s="9"/>
      <c r="R703" s="9"/>
      <c r="T703" s="9"/>
      <c r="V703" s="50"/>
    </row>
    <row r="704" spans="1:22" x14ac:dyDescent="0.3">
      <c r="A704" s="2">
        <v>680011442</v>
      </c>
      <c r="B704" s="3" t="s">
        <v>521</v>
      </c>
      <c r="C704" s="2">
        <v>680015963</v>
      </c>
      <c r="D704" s="3" t="s">
        <v>1161</v>
      </c>
      <c r="E704" s="2" t="s">
        <v>1094</v>
      </c>
      <c r="F704" s="2"/>
      <c r="G704" s="3" t="s">
        <v>1095</v>
      </c>
      <c r="H704" s="3" t="s">
        <v>831</v>
      </c>
      <c r="J704" s="9"/>
      <c r="L704" s="9"/>
      <c r="N704" s="9"/>
      <c r="R704" s="9"/>
      <c r="T704" s="9"/>
      <c r="V704" s="50"/>
    </row>
    <row r="705" spans="1:22" x14ac:dyDescent="0.3">
      <c r="A705" s="2">
        <v>680011459</v>
      </c>
      <c r="B705" s="3" t="s">
        <v>522</v>
      </c>
      <c r="C705" s="2">
        <v>670781293</v>
      </c>
      <c r="D705" s="3" t="s">
        <v>1161</v>
      </c>
      <c r="E705" s="2" t="s">
        <v>1094</v>
      </c>
      <c r="F705" s="2"/>
      <c r="G705" s="3" t="s">
        <v>1095</v>
      </c>
      <c r="H705" s="3" t="s">
        <v>832</v>
      </c>
      <c r="J705" s="9"/>
      <c r="L705" s="9"/>
      <c r="N705" s="9"/>
      <c r="R705" s="9"/>
      <c r="T705" s="9"/>
      <c r="V705" s="50"/>
    </row>
    <row r="706" spans="1:22" x14ac:dyDescent="0.3">
      <c r="A706" s="2">
        <v>680011590</v>
      </c>
      <c r="B706" s="3" t="s">
        <v>1389</v>
      </c>
      <c r="C706" s="2">
        <v>680018199</v>
      </c>
      <c r="D706" s="3" t="s">
        <v>1161</v>
      </c>
      <c r="E706" s="2" t="s">
        <v>1108</v>
      </c>
      <c r="F706" s="2">
        <v>680010378</v>
      </c>
      <c r="G706" s="3" t="s">
        <v>1102</v>
      </c>
      <c r="H706" s="3" t="s">
        <v>1566</v>
      </c>
      <c r="J706" s="9"/>
      <c r="L706" s="9"/>
      <c r="N706" s="9"/>
      <c r="R706" s="9"/>
      <c r="T706" s="9"/>
      <c r="V706" s="50"/>
    </row>
    <row r="707" spans="1:22" x14ac:dyDescent="0.3">
      <c r="A707" s="2">
        <v>680011772</v>
      </c>
      <c r="B707" s="3" t="s">
        <v>1390</v>
      </c>
      <c r="C707" s="2">
        <v>680020450</v>
      </c>
      <c r="D707" s="3" t="s">
        <v>1148</v>
      </c>
      <c r="E707" s="2" t="s">
        <v>1108</v>
      </c>
      <c r="F707" s="2">
        <v>680005105</v>
      </c>
      <c r="G707" s="3" t="s">
        <v>1095</v>
      </c>
      <c r="H707" s="3" t="s">
        <v>824</v>
      </c>
      <c r="J707" s="9"/>
      <c r="L707" s="9"/>
      <c r="N707" s="9"/>
      <c r="R707" s="9"/>
      <c r="T707" s="9"/>
      <c r="V707" s="50"/>
    </row>
    <row r="708" spans="1:22" x14ac:dyDescent="0.3">
      <c r="A708" s="2">
        <v>680012481</v>
      </c>
      <c r="B708" s="3" t="s">
        <v>523</v>
      </c>
      <c r="C708" s="2">
        <v>680011483</v>
      </c>
      <c r="D708" s="3" t="s">
        <v>1161</v>
      </c>
      <c r="E708" s="2" t="s">
        <v>1094</v>
      </c>
      <c r="F708" s="2"/>
      <c r="G708" s="3" t="s">
        <v>1095</v>
      </c>
      <c r="H708" s="3" t="s">
        <v>807</v>
      </c>
      <c r="J708" s="9"/>
      <c r="L708" s="9"/>
      <c r="N708" s="9"/>
      <c r="R708" s="9"/>
      <c r="T708" s="9"/>
      <c r="V708" s="50"/>
    </row>
    <row r="709" spans="1:22" x14ac:dyDescent="0.3">
      <c r="A709" s="2">
        <v>680012739</v>
      </c>
      <c r="B709" s="3" t="s">
        <v>524</v>
      </c>
      <c r="C709" s="2">
        <v>680012689</v>
      </c>
      <c r="D709" s="3" t="s">
        <v>1161</v>
      </c>
      <c r="E709" s="2" t="s">
        <v>1094</v>
      </c>
      <c r="F709" s="2"/>
      <c r="G709" s="3" t="s">
        <v>1114</v>
      </c>
      <c r="H709" s="3" t="s">
        <v>833</v>
      </c>
      <c r="J709" s="9"/>
      <c r="L709" s="9"/>
      <c r="N709" s="9"/>
      <c r="R709" s="9"/>
      <c r="T709" s="9"/>
      <c r="V709" s="50"/>
    </row>
    <row r="710" spans="1:22" x14ac:dyDescent="0.3">
      <c r="A710" s="2">
        <v>680012770</v>
      </c>
      <c r="B710" s="3" t="s">
        <v>525</v>
      </c>
      <c r="C710" s="2">
        <v>680001492</v>
      </c>
      <c r="D710" s="3" t="s">
        <v>1106</v>
      </c>
      <c r="E710" s="2" t="s">
        <v>1094</v>
      </c>
      <c r="F710" s="2"/>
      <c r="G710" s="3" t="s">
        <v>1102</v>
      </c>
      <c r="H710" s="3" t="s">
        <v>834</v>
      </c>
      <c r="J710" s="9"/>
      <c r="L710" s="9"/>
      <c r="N710" s="9"/>
      <c r="R710" s="9"/>
      <c r="T710" s="9"/>
      <c r="V710" s="50"/>
    </row>
    <row r="711" spans="1:22" x14ac:dyDescent="0.3">
      <c r="A711" s="2">
        <v>680012838</v>
      </c>
      <c r="B711" s="3" t="s">
        <v>526</v>
      </c>
      <c r="C711" s="2">
        <v>680012820</v>
      </c>
      <c r="D711" s="3" t="s">
        <v>1161</v>
      </c>
      <c r="E711" s="2" t="s">
        <v>1094</v>
      </c>
      <c r="F711" s="2"/>
      <c r="G711" s="3" t="s">
        <v>1095</v>
      </c>
      <c r="H711" s="3" t="s">
        <v>835</v>
      </c>
      <c r="J711" s="9"/>
      <c r="L711" s="9"/>
      <c r="N711" s="9"/>
      <c r="R711" s="9"/>
      <c r="T711" s="9"/>
      <c r="V711" s="50"/>
    </row>
    <row r="712" spans="1:22" x14ac:dyDescent="0.3">
      <c r="A712" s="2">
        <v>680012879</v>
      </c>
      <c r="B712" s="3" t="s">
        <v>1391</v>
      </c>
      <c r="C712" s="2">
        <v>680000643</v>
      </c>
      <c r="D712" s="3" t="s">
        <v>1148</v>
      </c>
      <c r="E712" s="2" t="s">
        <v>1108</v>
      </c>
      <c r="F712" s="2">
        <v>680012887</v>
      </c>
      <c r="G712" s="3" t="s">
        <v>1102</v>
      </c>
      <c r="H712" s="3" t="s">
        <v>1246</v>
      </c>
      <c r="J712" s="9"/>
      <c r="L712" s="9"/>
      <c r="N712" s="9"/>
      <c r="R712" s="9"/>
      <c r="T712" s="9"/>
      <c r="V712" s="50"/>
    </row>
    <row r="713" spans="1:22" x14ac:dyDescent="0.3">
      <c r="A713" s="2">
        <v>680012887</v>
      </c>
      <c r="B713" s="3" t="s">
        <v>527</v>
      </c>
      <c r="C713" s="2">
        <v>680000643</v>
      </c>
      <c r="D713" s="3" t="s">
        <v>1148</v>
      </c>
      <c r="E713" s="2" t="s">
        <v>1094</v>
      </c>
      <c r="F713" s="2"/>
      <c r="G713" s="3" t="s">
        <v>1102</v>
      </c>
      <c r="H713" s="3" t="s">
        <v>810</v>
      </c>
      <c r="J713" s="9"/>
      <c r="L713" s="9"/>
      <c r="N713" s="9"/>
      <c r="R713" s="9"/>
      <c r="T713" s="9"/>
      <c r="V713" s="50"/>
    </row>
    <row r="714" spans="1:22" x14ac:dyDescent="0.3">
      <c r="A714" s="2">
        <v>680012945</v>
      </c>
      <c r="B714" s="3" t="s">
        <v>528</v>
      </c>
      <c r="C714" s="2">
        <v>680014131</v>
      </c>
      <c r="D714" s="3" t="s">
        <v>1161</v>
      </c>
      <c r="E714" s="2" t="s">
        <v>1094</v>
      </c>
      <c r="F714" s="2"/>
      <c r="G714" s="3" t="s">
        <v>1102</v>
      </c>
      <c r="H714" s="3" t="s">
        <v>829</v>
      </c>
      <c r="J714" s="9"/>
      <c r="L714" s="9"/>
      <c r="N714" s="9"/>
      <c r="R714" s="9"/>
      <c r="T714" s="9"/>
      <c r="V714" s="50"/>
    </row>
    <row r="715" spans="1:22" x14ac:dyDescent="0.3">
      <c r="A715" s="2">
        <v>680013034</v>
      </c>
      <c r="B715" s="3" t="s">
        <v>529</v>
      </c>
      <c r="C715" s="2">
        <v>680013026</v>
      </c>
      <c r="D715" s="3" t="s">
        <v>1161</v>
      </c>
      <c r="E715" s="2" t="s">
        <v>1094</v>
      </c>
      <c r="F715" s="2"/>
      <c r="G715" s="3" t="s">
        <v>1102</v>
      </c>
      <c r="H715" s="3" t="s">
        <v>827</v>
      </c>
      <c r="J715" s="9"/>
      <c r="L715" s="9"/>
      <c r="N715" s="9"/>
      <c r="R715" s="9"/>
      <c r="T715" s="9"/>
      <c r="V715" s="50"/>
    </row>
    <row r="716" spans="1:22" x14ac:dyDescent="0.3">
      <c r="A716" s="2">
        <v>680013182</v>
      </c>
      <c r="B716" s="3" t="s">
        <v>530</v>
      </c>
      <c r="C716" s="2">
        <v>680001153</v>
      </c>
      <c r="D716" s="3" t="s">
        <v>1140</v>
      </c>
      <c r="E716" s="2" t="s">
        <v>1094</v>
      </c>
      <c r="F716" s="2"/>
      <c r="G716" s="3" t="s">
        <v>1102</v>
      </c>
      <c r="H716" s="3" t="s">
        <v>826</v>
      </c>
      <c r="J716" s="9"/>
      <c r="L716" s="9"/>
      <c r="N716" s="9"/>
      <c r="R716" s="9"/>
      <c r="T716" s="9"/>
      <c r="V716" s="50"/>
    </row>
    <row r="717" spans="1:22" x14ac:dyDescent="0.3">
      <c r="A717" s="2">
        <v>680013414</v>
      </c>
      <c r="B717" s="3" t="s">
        <v>531</v>
      </c>
      <c r="C717" s="2">
        <v>680013406</v>
      </c>
      <c r="D717" s="3" t="s">
        <v>1161</v>
      </c>
      <c r="E717" s="2" t="s">
        <v>1094</v>
      </c>
      <c r="F717" s="2"/>
      <c r="G717" s="3" t="s">
        <v>1102</v>
      </c>
      <c r="H717" s="3" t="s">
        <v>1565</v>
      </c>
      <c r="J717" s="9"/>
      <c r="L717" s="9"/>
      <c r="N717" s="9"/>
      <c r="R717" s="9"/>
      <c r="T717" s="9"/>
      <c r="V717" s="50"/>
    </row>
    <row r="718" spans="1:22" x14ac:dyDescent="0.3">
      <c r="A718" s="2">
        <v>680013422</v>
      </c>
      <c r="B718" s="3" t="s">
        <v>532</v>
      </c>
      <c r="C718" s="2">
        <v>680000403</v>
      </c>
      <c r="D718" s="3" t="s">
        <v>1100</v>
      </c>
      <c r="E718" s="2" t="s">
        <v>1094</v>
      </c>
      <c r="F718" s="2"/>
      <c r="G718" s="3" t="s">
        <v>1102</v>
      </c>
      <c r="H718" s="3" t="s">
        <v>1256</v>
      </c>
      <c r="J718" s="9"/>
      <c r="L718" s="9"/>
      <c r="N718" s="9"/>
      <c r="R718" s="9"/>
      <c r="T718" s="9"/>
      <c r="V718" s="50"/>
    </row>
    <row r="719" spans="1:22" x14ac:dyDescent="0.3">
      <c r="A719" s="2">
        <v>680013489</v>
      </c>
      <c r="B719" s="3" t="s">
        <v>533</v>
      </c>
      <c r="C719" s="2">
        <v>670781293</v>
      </c>
      <c r="D719" s="3" t="s">
        <v>1161</v>
      </c>
      <c r="E719" s="2" t="s">
        <v>1094</v>
      </c>
      <c r="F719" s="2"/>
      <c r="G719" s="3" t="s">
        <v>1102</v>
      </c>
      <c r="H719" s="3" t="s">
        <v>832</v>
      </c>
      <c r="J719" s="9"/>
      <c r="L719" s="9"/>
      <c r="N719" s="9"/>
      <c r="R719" s="9"/>
      <c r="T719" s="9"/>
      <c r="V719" s="50"/>
    </row>
    <row r="720" spans="1:22" x14ac:dyDescent="0.3">
      <c r="A720" s="2">
        <v>680013521</v>
      </c>
      <c r="B720" s="3" t="s">
        <v>1567</v>
      </c>
      <c r="C720" s="2">
        <v>680011517</v>
      </c>
      <c r="D720" s="3" t="s">
        <v>1161</v>
      </c>
      <c r="E720" s="2" t="s">
        <v>1108</v>
      </c>
      <c r="F720" s="2">
        <v>680010394</v>
      </c>
      <c r="G720" s="3" t="s">
        <v>1102</v>
      </c>
      <c r="H720" s="3" t="s">
        <v>825</v>
      </c>
      <c r="J720" s="9"/>
      <c r="L720" s="9"/>
      <c r="N720" s="9"/>
      <c r="R720" s="9"/>
      <c r="T720" s="9"/>
      <c r="V720" s="50"/>
    </row>
    <row r="721" spans="1:22" x14ac:dyDescent="0.3">
      <c r="A721" s="2">
        <v>680013562</v>
      </c>
      <c r="B721" s="3" t="s">
        <v>534</v>
      </c>
      <c r="C721" s="2">
        <v>680000668</v>
      </c>
      <c r="D721" s="3" t="s">
        <v>1161</v>
      </c>
      <c r="E721" s="2" t="s">
        <v>1094</v>
      </c>
      <c r="F721" s="2"/>
      <c r="G721" s="3" t="s">
        <v>1102</v>
      </c>
      <c r="H721" s="3" t="s">
        <v>809</v>
      </c>
      <c r="J721" s="9"/>
      <c r="L721" s="9"/>
      <c r="N721" s="9"/>
      <c r="R721" s="9"/>
      <c r="T721" s="9"/>
      <c r="V721" s="50"/>
    </row>
    <row r="722" spans="1:22" x14ac:dyDescent="0.3">
      <c r="A722" s="2">
        <v>680013638</v>
      </c>
      <c r="B722" s="3" t="s">
        <v>535</v>
      </c>
      <c r="C722" s="2">
        <v>680000981</v>
      </c>
      <c r="D722" s="3" t="s">
        <v>1107</v>
      </c>
      <c r="E722" s="2" t="s">
        <v>1094</v>
      </c>
      <c r="F722" s="2"/>
      <c r="G722" s="3" t="s">
        <v>1102</v>
      </c>
      <c r="H722" s="3" t="s">
        <v>815</v>
      </c>
      <c r="J722" s="9"/>
      <c r="L722" s="9"/>
      <c r="N722" s="9"/>
      <c r="R722" s="9"/>
      <c r="T722" s="9"/>
      <c r="V722" s="50"/>
    </row>
    <row r="723" spans="1:22" x14ac:dyDescent="0.3">
      <c r="A723" s="2">
        <v>680013679</v>
      </c>
      <c r="B723" s="3" t="s">
        <v>536</v>
      </c>
      <c r="C723" s="2">
        <v>250018686</v>
      </c>
      <c r="D723" s="3" t="s">
        <v>1112</v>
      </c>
      <c r="E723" s="2" t="s">
        <v>1094</v>
      </c>
      <c r="F723" s="2"/>
      <c r="G723" s="3" t="s">
        <v>1095</v>
      </c>
      <c r="H723" s="3" t="s">
        <v>836</v>
      </c>
      <c r="J723" s="9"/>
      <c r="L723" s="9"/>
      <c r="N723" s="9"/>
      <c r="R723" s="9"/>
      <c r="T723" s="9"/>
      <c r="V723" s="50"/>
    </row>
    <row r="724" spans="1:22" x14ac:dyDescent="0.3">
      <c r="A724" s="2">
        <v>680013695</v>
      </c>
      <c r="B724" s="3" t="s">
        <v>537</v>
      </c>
      <c r="C724" s="2">
        <v>680013687</v>
      </c>
      <c r="D724" s="3" t="s">
        <v>1161</v>
      </c>
      <c r="E724" s="2" t="s">
        <v>1094</v>
      </c>
      <c r="F724" s="2"/>
      <c r="G724" s="3" t="s">
        <v>1095</v>
      </c>
      <c r="H724" s="3" t="s">
        <v>837</v>
      </c>
      <c r="J724" s="9"/>
      <c r="L724" s="9"/>
      <c r="N724" s="9"/>
      <c r="R724" s="9"/>
      <c r="T724" s="9"/>
      <c r="V724" s="50"/>
    </row>
    <row r="725" spans="1:22" x14ac:dyDescent="0.3">
      <c r="A725" s="2">
        <v>680013836</v>
      </c>
      <c r="B725" s="3" t="s">
        <v>1392</v>
      </c>
      <c r="C725" s="2">
        <v>680011517</v>
      </c>
      <c r="D725" s="3" t="s">
        <v>1161</v>
      </c>
      <c r="E725" s="2" t="s">
        <v>1108</v>
      </c>
      <c r="F725" s="2">
        <v>680010394</v>
      </c>
      <c r="G725" s="3" t="s">
        <v>1102</v>
      </c>
      <c r="H725" s="3" t="s">
        <v>828</v>
      </c>
      <c r="J725" s="9"/>
      <c r="L725" s="9"/>
      <c r="N725" s="9"/>
      <c r="R725" s="9"/>
      <c r="T725" s="9"/>
      <c r="V725" s="50"/>
    </row>
    <row r="726" spans="1:22" x14ac:dyDescent="0.3">
      <c r="A726" s="2">
        <v>680013844</v>
      </c>
      <c r="B726" s="3" t="s">
        <v>538</v>
      </c>
      <c r="C726" s="2">
        <v>680001112</v>
      </c>
      <c r="D726" s="3" t="s">
        <v>1128</v>
      </c>
      <c r="E726" s="2" t="s">
        <v>1094</v>
      </c>
      <c r="F726" s="2"/>
      <c r="G726" s="3" t="s">
        <v>1102</v>
      </c>
      <c r="H726" s="3" t="s">
        <v>812</v>
      </c>
      <c r="J726" s="9"/>
      <c r="L726" s="9"/>
      <c r="N726" s="9"/>
      <c r="R726" s="9"/>
      <c r="T726" s="9"/>
      <c r="V726" s="50"/>
    </row>
    <row r="727" spans="1:22" x14ac:dyDescent="0.3">
      <c r="A727" s="2">
        <v>680014040</v>
      </c>
      <c r="B727" s="3" t="s">
        <v>539</v>
      </c>
      <c r="C727" s="2">
        <v>680014032</v>
      </c>
      <c r="D727" s="3" t="s">
        <v>1161</v>
      </c>
      <c r="E727" s="2" t="s">
        <v>1094</v>
      </c>
      <c r="F727" s="2"/>
      <c r="G727" s="3" t="s">
        <v>1095</v>
      </c>
      <c r="H727" s="3" t="s">
        <v>838</v>
      </c>
      <c r="J727" s="9"/>
      <c r="L727" s="9"/>
      <c r="N727" s="9"/>
      <c r="R727" s="9"/>
      <c r="T727" s="9"/>
      <c r="V727" s="50"/>
    </row>
    <row r="728" spans="1:22" x14ac:dyDescent="0.3">
      <c r="A728" s="2">
        <v>680014107</v>
      </c>
      <c r="B728" s="3" t="s">
        <v>540</v>
      </c>
      <c r="C728" s="2">
        <v>680014099</v>
      </c>
      <c r="D728" s="3" t="s">
        <v>1161</v>
      </c>
      <c r="E728" s="2" t="s">
        <v>1094</v>
      </c>
      <c r="F728" s="2"/>
      <c r="G728" s="3" t="s">
        <v>1095</v>
      </c>
      <c r="H728" s="3" t="s">
        <v>839</v>
      </c>
      <c r="J728" s="9"/>
      <c r="L728" s="9"/>
      <c r="N728" s="9"/>
      <c r="R728" s="9"/>
      <c r="T728" s="9"/>
      <c r="V728" s="50"/>
    </row>
    <row r="729" spans="1:22" x14ac:dyDescent="0.3">
      <c r="A729" s="2">
        <v>680014149</v>
      </c>
      <c r="B729" s="3" t="s">
        <v>1467</v>
      </c>
      <c r="C729" s="2">
        <v>680014131</v>
      </c>
      <c r="D729" s="3" t="s">
        <v>1161</v>
      </c>
      <c r="E729" s="2" t="s">
        <v>1094</v>
      </c>
      <c r="F729" s="2"/>
      <c r="G729" s="3" t="s">
        <v>1095</v>
      </c>
      <c r="H729" s="3" t="s">
        <v>1565</v>
      </c>
      <c r="J729" s="9"/>
      <c r="L729" s="9"/>
      <c r="N729" s="9"/>
      <c r="R729" s="9"/>
      <c r="T729" s="9"/>
      <c r="V729" s="50"/>
    </row>
    <row r="730" spans="1:22" x14ac:dyDescent="0.3">
      <c r="A730" s="2">
        <v>680014438</v>
      </c>
      <c r="B730" s="3" t="s">
        <v>541</v>
      </c>
      <c r="C730" s="2">
        <v>670013754</v>
      </c>
      <c r="D730" s="3" t="s">
        <v>1240</v>
      </c>
      <c r="E730" s="2" t="s">
        <v>1094</v>
      </c>
      <c r="F730" s="2"/>
      <c r="G730" s="3" t="s">
        <v>1095</v>
      </c>
      <c r="H730" s="3" t="s">
        <v>755</v>
      </c>
      <c r="J730" s="9"/>
      <c r="L730" s="9"/>
      <c r="N730" s="9"/>
      <c r="R730" s="9"/>
      <c r="T730" s="9"/>
      <c r="V730" s="50"/>
    </row>
    <row r="731" spans="1:22" x14ac:dyDescent="0.3">
      <c r="A731" s="2">
        <v>680014446</v>
      </c>
      <c r="B731" s="3" t="s">
        <v>542</v>
      </c>
      <c r="C731" s="2">
        <v>680001088</v>
      </c>
      <c r="D731" s="3" t="s">
        <v>1107</v>
      </c>
      <c r="E731" s="2" t="s">
        <v>1094</v>
      </c>
      <c r="F731" s="2"/>
      <c r="G731" s="3" t="s">
        <v>1102</v>
      </c>
      <c r="H731" s="3" t="s">
        <v>1254</v>
      </c>
      <c r="J731" s="9"/>
      <c r="L731" s="9"/>
      <c r="N731" s="9"/>
      <c r="R731" s="9"/>
      <c r="T731" s="9"/>
      <c r="V731" s="50"/>
    </row>
    <row r="732" spans="1:22" x14ac:dyDescent="0.3">
      <c r="A732" s="2">
        <v>680014578</v>
      </c>
      <c r="B732" s="3" t="s">
        <v>543</v>
      </c>
      <c r="C732" s="2">
        <v>750070732</v>
      </c>
      <c r="D732" s="3" t="s">
        <v>1112</v>
      </c>
      <c r="E732" s="2" t="s">
        <v>1094</v>
      </c>
      <c r="F732" s="2"/>
      <c r="G732" s="3" t="s">
        <v>1095</v>
      </c>
      <c r="H732" s="3" t="s">
        <v>807</v>
      </c>
      <c r="J732" s="9"/>
      <c r="L732" s="9"/>
      <c r="N732" s="9"/>
      <c r="R732" s="9"/>
      <c r="T732" s="9"/>
      <c r="V732" s="50"/>
    </row>
    <row r="733" spans="1:22" x14ac:dyDescent="0.3">
      <c r="A733" s="2">
        <v>680014859</v>
      </c>
      <c r="B733" s="3" t="s">
        <v>544</v>
      </c>
      <c r="C733" s="2">
        <v>680000643</v>
      </c>
      <c r="D733" s="3" t="s">
        <v>1148</v>
      </c>
      <c r="E733" s="2" t="s">
        <v>1094</v>
      </c>
      <c r="F733" s="2"/>
      <c r="G733" s="3" t="s">
        <v>1095</v>
      </c>
      <c r="H733" s="3" t="s">
        <v>809</v>
      </c>
      <c r="J733" s="9"/>
      <c r="L733" s="9"/>
      <c r="N733" s="9"/>
      <c r="R733" s="9"/>
      <c r="T733" s="9"/>
      <c r="V733" s="50"/>
    </row>
    <row r="734" spans="1:22" x14ac:dyDescent="0.3">
      <c r="A734" s="2">
        <v>680015369</v>
      </c>
      <c r="B734" s="3" t="s">
        <v>1396</v>
      </c>
      <c r="C734" s="2">
        <v>680020419</v>
      </c>
      <c r="D734" s="3" t="s">
        <v>1112</v>
      </c>
      <c r="E734" s="2" t="s">
        <v>1108</v>
      </c>
      <c r="F734" s="2">
        <v>680003365</v>
      </c>
      <c r="G734" s="3" t="s">
        <v>1095</v>
      </c>
      <c r="H734" s="3" t="s">
        <v>814</v>
      </c>
      <c r="J734" s="9"/>
      <c r="L734" s="9"/>
      <c r="N734" s="9"/>
      <c r="R734" s="9"/>
      <c r="T734" s="9"/>
      <c r="V734" s="50"/>
    </row>
    <row r="735" spans="1:22" x14ac:dyDescent="0.3">
      <c r="A735" s="2">
        <v>680015468</v>
      </c>
      <c r="B735" s="3" t="s">
        <v>1397</v>
      </c>
      <c r="C735" s="2">
        <v>680020419</v>
      </c>
      <c r="D735" s="3" t="s">
        <v>1112</v>
      </c>
      <c r="E735" s="2" t="s">
        <v>1108</v>
      </c>
      <c r="F735" s="2">
        <v>680003365</v>
      </c>
      <c r="G735" s="3" t="s">
        <v>1095</v>
      </c>
      <c r="H735" s="3" t="s">
        <v>1257</v>
      </c>
      <c r="J735" s="9"/>
      <c r="L735" s="9"/>
      <c r="N735" s="9"/>
      <c r="R735" s="9"/>
      <c r="T735" s="9"/>
      <c r="V735" s="50"/>
    </row>
    <row r="736" spans="1:22" x14ac:dyDescent="0.3">
      <c r="A736" s="2">
        <v>680016870</v>
      </c>
      <c r="B736" s="3" t="s">
        <v>545</v>
      </c>
      <c r="C736" s="2">
        <v>680016862</v>
      </c>
      <c r="D736" s="3" t="s">
        <v>1100</v>
      </c>
      <c r="E736" s="2" t="s">
        <v>1094</v>
      </c>
      <c r="F736" s="2"/>
      <c r="G736" s="3" t="s">
        <v>1095</v>
      </c>
      <c r="H736" s="3" t="s">
        <v>840</v>
      </c>
      <c r="J736" s="9"/>
      <c r="L736" s="9"/>
      <c r="N736" s="9"/>
      <c r="R736" s="9"/>
      <c r="T736" s="9"/>
      <c r="V736" s="50"/>
    </row>
    <row r="737" spans="1:22" x14ac:dyDescent="0.3">
      <c r="A737" s="2">
        <v>680017019</v>
      </c>
      <c r="B737" s="3" t="s">
        <v>546</v>
      </c>
      <c r="C737" s="2">
        <v>750721300</v>
      </c>
      <c r="D737" s="3" t="s">
        <v>1148</v>
      </c>
      <c r="E737" s="2" t="s">
        <v>1094</v>
      </c>
      <c r="F737" s="2"/>
      <c r="G737" s="3" t="s">
        <v>1095</v>
      </c>
      <c r="H737" s="3" t="s">
        <v>1244</v>
      </c>
      <c r="J737" s="9"/>
      <c r="L737" s="9"/>
      <c r="N737" s="9"/>
      <c r="R737" s="9"/>
      <c r="T737" s="9"/>
      <c r="V737" s="50"/>
    </row>
    <row r="738" spans="1:22" x14ac:dyDescent="0.3">
      <c r="A738" s="2">
        <v>680017407</v>
      </c>
      <c r="B738" s="3" t="s">
        <v>547</v>
      </c>
      <c r="C738" s="2">
        <v>680017381</v>
      </c>
      <c r="D738" s="3" t="s">
        <v>1161</v>
      </c>
      <c r="E738" s="2" t="s">
        <v>1094</v>
      </c>
      <c r="F738" s="2"/>
      <c r="G738" s="3" t="s">
        <v>1095</v>
      </c>
      <c r="H738" s="3" t="s">
        <v>841</v>
      </c>
      <c r="J738" s="9"/>
      <c r="L738" s="9"/>
      <c r="N738" s="9"/>
      <c r="R738" s="9"/>
      <c r="T738" s="9"/>
      <c r="V738" s="50"/>
    </row>
    <row r="739" spans="1:22" x14ac:dyDescent="0.3">
      <c r="A739" s="2">
        <v>680017951</v>
      </c>
      <c r="B739" s="3" t="s">
        <v>1398</v>
      </c>
      <c r="C739" s="2">
        <v>750721300</v>
      </c>
      <c r="D739" s="3" t="s">
        <v>1148</v>
      </c>
      <c r="E739" s="2" t="s">
        <v>1108</v>
      </c>
      <c r="F739" s="2">
        <v>680017019</v>
      </c>
      <c r="G739" s="3" t="s">
        <v>1095</v>
      </c>
      <c r="H739" s="3" t="s">
        <v>1258</v>
      </c>
      <c r="J739" s="9"/>
      <c r="L739" s="9"/>
      <c r="N739" s="9"/>
      <c r="R739" s="9"/>
      <c r="T739" s="9"/>
      <c r="V739" s="50"/>
    </row>
    <row r="740" spans="1:22" x14ac:dyDescent="0.3">
      <c r="A740" s="2">
        <v>680018017</v>
      </c>
      <c r="B740" s="3" t="s">
        <v>548</v>
      </c>
      <c r="C740" s="2">
        <v>670010339</v>
      </c>
      <c r="D740" s="3" t="s">
        <v>1110</v>
      </c>
      <c r="E740" s="2" t="s">
        <v>1094</v>
      </c>
      <c r="F740" s="2"/>
      <c r="G740" s="3" t="s">
        <v>1095</v>
      </c>
      <c r="H740" s="3" t="s">
        <v>842</v>
      </c>
      <c r="J740" s="9"/>
      <c r="L740" s="9"/>
      <c r="N740" s="9"/>
      <c r="R740" s="9"/>
      <c r="T740" s="9"/>
      <c r="V740" s="50"/>
    </row>
    <row r="741" spans="1:22" x14ac:dyDescent="0.3">
      <c r="A741" s="2">
        <v>680018710</v>
      </c>
      <c r="B741" s="3" t="s">
        <v>549</v>
      </c>
      <c r="C741" s="2">
        <v>680015963</v>
      </c>
      <c r="D741" s="3" t="s">
        <v>1161</v>
      </c>
      <c r="E741" s="2" t="s">
        <v>1094</v>
      </c>
      <c r="F741" s="2"/>
      <c r="G741" s="3" t="s">
        <v>1095</v>
      </c>
      <c r="H741" s="3" t="s">
        <v>807</v>
      </c>
      <c r="J741" s="9"/>
      <c r="L741" s="9"/>
      <c r="N741" s="9"/>
      <c r="R741" s="9"/>
      <c r="T741" s="9"/>
      <c r="V741" s="50"/>
    </row>
    <row r="742" spans="1:22" x14ac:dyDescent="0.3">
      <c r="A742" s="2">
        <v>680018751</v>
      </c>
      <c r="B742" s="3" t="s">
        <v>1374</v>
      </c>
      <c r="C742" s="2">
        <v>680018199</v>
      </c>
      <c r="D742" s="3" t="s">
        <v>1161</v>
      </c>
      <c r="E742" s="2" t="s">
        <v>1108</v>
      </c>
      <c r="F742" s="2">
        <v>680003738</v>
      </c>
      <c r="G742" s="3" t="s">
        <v>1114</v>
      </c>
      <c r="H742" s="3" t="s">
        <v>1245</v>
      </c>
      <c r="J742" s="9"/>
      <c r="L742" s="9"/>
      <c r="N742" s="9"/>
      <c r="R742" s="9"/>
      <c r="T742" s="9"/>
      <c r="V742" s="50"/>
    </row>
    <row r="743" spans="1:22" x14ac:dyDescent="0.3">
      <c r="A743" s="2">
        <v>680019015</v>
      </c>
      <c r="B743" s="3" t="s">
        <v>550</v>
      </c>
      <c r="C743" s="2">
        <v>680019007</v>
      </c>
      <c r="D743" s="3" t="s">
        <v>1140</v>
      </c>
      <c r="E743" s="2" t="s">
        <v>1094</v>
      </c>
      <c r="F743" s="2"/>
      <c r="G743" s="3" t="s">
        <v>1095</v>
      </c>
      <c r="H743" s="3" t="s">
        <v>843</v>
      </c>
      <c r="J743" s="9"/>
      <c r="L743" s="9"/>
      <c r="N743" s="9"/>
      <c r="R743" s="9"/>
      <c r="T743" s="9"/>
      <c r="V743" s="50"/>
    </row>
    <row r="744" spans="1:22" x14ac:dyDescent="0.3">
      <c r="A744" s="2">
        <v>680019064</v>
      </c>
      <c r="B744" s="3" t="s">
        <v>1399</v>
      </c>
      <c r="C744" s="2">
        <v>680018199</v>
      </c>
      <c r="D744" s="3" t="s">
        <v>1161</v>
      </c>
      <c r="E744" s="2" t="s">
        <v>1108</v>
      </c>
      <c r="F744" s="2">
        <v>680003738</v>
      </c>
      <c r="G744" s="3" t="s">
        <v>1114</v>
      </c>
      <c r="H744" s="3" t="s">
        <v>828</v>
      </c>
      <c r="J744" s="9"/>
      <c r="L744" s="9"/>
      <c r="N744" s="9"/>
      <c r="R744" s="9"/>
      <c r="T744" s="9"/>
      <c r="V744" s="50"/>
    </row>
    <row r="745" spans="1:22" x14ac:dyDescent="0.3">
      <c r="A745" s="2">
        <v>680019387</v>
      </c>
      <c r="B745" s="3" t="s">
        <v>1400</v>
      </c>
      <c r="C745" s="2">
        <v>680020336</v>
      </c>
      <c r="D745" s="3" t="s">
        <v>1107</v>
      </c>
      <c r="E745" s="2" t="s">
        <v>1108</v>
      </c>
      <c r="F745" s="2">
        <v>680010865</v>
      </c>
      <c r="G745" s="3" t="s">
        <v>1095</v>
      </c>
      <c r="H745" s="3" t="s">
        <v>807</v>
      </c>
      <c r="J745" s="9"/>
      <c r="L745" s="9"/>
      <c r="N745" s="9"/>
      <c r="R745" s="9"/>
      <c r="T745" s="9"/>
      <c r="V745" s="50"/>
    </row>
    <row r="746" spans="1:22" x14ac:dyDescent="0.3">
      <c r="A746" s="2">
        <v>680019742</v>
      </c>
      <c r="B746" s="3" t="s">
        <v>1568</v>
      </c>
      <c r="C746" s="2">
        <v>680001492</v>
      </c>
      <c r="D746" s="3" t="s">
        <v>1106</v>
      </c>
      <c r="E746" s="2" t="s">
        <v>1108</v>
      </c>
      <c r="F746" s="2">
        <v>680012770</v>
      </c>
      <c r="G746" s="3" t="s">
        <v>1102</v>
      </c>
      <c r="H746" s="3" t="s">
        <v>834</v>
      </c>
      <c r="J746" s="9"/>
      <c r="L746" s="9"/>
      <c r="N746" s="9"/>
      <c r="R746" s="9"/>
      <c r="T746" s="9"/>
      <c r="V746" s="50"/>
    </row>
    <row r="747" spans="1:22" x14ac:dyDescent="0.3">
      <c r="A747" s="2">
        <v>680019924</v>
      </c>
      <c r="B747" s="3" t="s">
        <v>1401</v>
      </c>
      <c r="C747" s="2">
        <v>680018199</v>
      </c>
      <c r="D747" s="3" t="s">
        <v>1161</v>
      </c>
      <c r="E747" s="2" t="s">
        <v>1108</v>
      </c>
      <c r="F747" s="2">
        <v>680003738</v>
      </c>
      <c r="G747" s="3" t="s">
        <v>1114</v>
      </c>
      <c r="H747" s="3" t="s">
        <v>821</v>
      </c>
      <c r="J747" s="9"/>
      <c r="L747" s="9"/>
      <c r="N747" s="9"/>
      <c r="R747" s="9"/>
      <c r="T747" s="9"/>
      <c r="V747" s="50"/>
    </row>
    <row r="748" spans="1:22" x14ac:dyDescent="0.3">
      <c r="A748" s="2">
        <v>680020104</v>
      </c>
      <c r="B748" s="3" t="s">
        <v>1402</v>
      </c>
      <c r="C748" s="2">
        <v>680018199</v>
      </c>
      <c r="D748" s="3" t="s">
        <v>1161</v>
      </c>
      <c r="E748" s="2" t="s">
        <v>1108</v>
      </c>
      <c r="F748" s="2">
        <v>680003738</v>
      </c>
      <c r="G748" s="3" t="s">
        <v>1114</v>
      </c>
      <c r="H748" s="3" t="s">
        <v>840</v>
      </c>
      <c r="J748" s="9"/>
      <c r="L748" s="9"/>
      <c r="N748" s="9"/>
      <c r="R748" s="9"/>
      <c r="T748" s="9"/>
      <c r="V748" s="50"/>
    </row>
    <row r="749" spans="1:22" x14ac:dyDescent="0.3">
      <c r="A749" s="2">
        <v>680021417</v>
      </c>
      <c r="B749" s="3" t="s">
        <v>1569</v>
      </c>
      <c r="C749" s="2">
        <v>680018199</v>
      </c>
      <c r="D749" s="3" t="s">
        <v>1161</v>
      </c>
      <c r="E749" s="2" t="s">
        <v>1108</v>
      </c>
      <c r="F749" s="2">
        <v>680003738</v>
      </c>
      <c r="G749" s="3" t="s">
        <v>1114</v>
      </c>
      <c r="H749" s="3" t="s">
        <v>809</v>
      </c>
      <c r="J749" s="9"/>
      <c r="L749" s="9"/>
      <c r="N749" s="9"/>
      <c r="R749" s="9"/>
      <c r="T749" s="9"/>
      <c r="V749" s="50"/>
    </row>
    <row r="750" spans="1:22" x14ac:dyDescent="0.3">
      <c r="A750" s="2">
        <v>880001268</v>
      </c>
      <c r="B750" s="3" t="s">
        <v>551</v>
      </c>
      <c r="C750" s="2">
        <v>880780267</v>
      </c>
      <c r="D750" s="3" t="s">
        <v>1128</v>
      </c>
      <c r="E750" s="2" t="s">
        <v>1094</v>
      </c>
      <c r="F750" s="2"/>
      <c r="G750" s="3" t="s">
        <v>1102</v>
      </c>
      <c r="H750" s="3" t="s">
        <v>1259</v>
      </c>
      <c r="J750" s="9"/>
      <c r="L750" s="9"/>
      <c r="N750" s="9"/>
      <c r="R750" s="9"/>
      <c r="T750" s="9"/>
      <c r="V750" s="50"/>
    </row>
    <row r="751" spans="1:22" x14ac:dyDescent="0.3">
      <c r="A751" s="2">
        <v>880001359</v>
      </c>
      <c r="B751" s="3" t="s">
        <v>552</v>
      </c>
      <c r="C751" s="2">
        <v>880001318</v>
      </c>
      <c r="D751" s="3" t="s">
        <v>1274</v>
      </c>
      <c r="E751" s="2" t="s">
        <v>1094</v>
      </c>
      <c r="F751" s="2"/>
      <c r="G751" s="3" t="s">
        <v>1095</v>
      </c>
      <c r="H751" s="3" t="s">
        <v>844</v>
      </c>
      <c r="J751" s="9"/>
      <c r="L751" s="9"/>
      <c r="N751" s="9"/>
      <c r="R751" s="9"/>
      <c r="T751" s="9"/>
      <c r="V751" s="50"/>
    </row>
    <row r="752" spans="1:22" x14ac:dyDescent="0.3">
      <c r="A752" s="2">
        <v>880001706</v>
      </c>
      <c r="B752" s="3" t="s">
        <v>553</v>
      </c>
      <c r="C752" s="2">
        <v>880007778</v>
      </c>
      <c r="D752" s="3" t="s">
        <v>1101</v>
      </c>
      <c r="E752" s="2" t="s">
        <v>1094</v>
      </c>
      <c r="F752" s="2"/>
      <c r="G752" s="3" t="s">
        <v>1095</v>
      </c>
      <c r="H752" s="3" t="s">
        <v>845</v>
      </c>
      <c r="J752" s="9"/>
      <c r="L752" s="9"/>
      <c r="N752" s="9"/>
      <c r="R752" s="9"/>
      <c r="T752" s="9"/>
      <c r="V752" s="50"/>
    </row>
    <row r="753" spans="1:22" x14ac:dyDescent="0.3">
      <c r="A753" s="2">
        <v>880001763</v>
      </c>
      <c r="B753" s="3" t="s">
        <v>554</v>
      </c>
      <c r="C753" s="2">
        <v>250018454</v>
      </c>
      <c r="D753" s="3" t="s">
        <v>1135</v>
      </c>
      <c r="E753" s="2" t="s">
        <v>1094</v>
      </c>
      <c r="F753" s="2"/>
      <c r="G753" s="3" t="s">
        <v>1095</v>
      </c>
      <c r="H753" s="3" t="s">
        <v>846</v>
      </c>
      <c r="J753" s="9"/>
      <c r="L753" s="9"/>
      <c r="N753" s="9"/>
      <c r="R753" s="9"/>
      <c r="T753" s="9"/>
      <c r="V753" s="50"/>
    </row>
    <row r="754" spans="1:22" x14ac:dyDescent="0.3">
      <c r="A754" s="2">
        <v>880001771</v>
      </c>
      <c r="B754" s="3" t="s">
        <v>1570</v>
      </c>
      <c r="C754" s="2">
        <v>880009147</v>
      </c>
      <c r="D754" s="3" t="s">
        <v>1107</v>
      </c>
      <c r="E754" s="2" t="s">
        <v>1094</v>
      </c>
      <c r="F754" s="2"/>
      <c r="G754" s="3" t="s">
        <v>1102</v>
      </c>
      <c r="H754" s="3" t="s">
        <v>847</v>
      </c>
      <c r="J754" s="9"/>
      <c r="L754" s="9"/>
      <c r="N754" s="9"/>
      <c r="R754" s="9"/>
      <c r="T754" s="9"/>
      <c r="V754" s="50"/>
    </row>
    <row r="755" spans="1:22" x14ac:dyDescent="0.3">
      <c r="A755" s="2">
        <v>880004189</v>
      </c>
      <c r="B755" s="3" t="s">
        <v>555</v>
      </c>
      <c r="C755" s="2">
        <v>880780333</v>
      </c>
      <c r="D755" s="3" t="s">
        <v>1128</v>
      </c>
      <c r="E755" s="2" t="s">
        <v>1094</v>
      </c>
      <c r="F755" s="2"/>
      <c r="G755" s="3" t="s">
        <v>1102</v>
      </c>
      <c r="H755" s="3" t="s">
        <v>848</v>
      </c>
      <c r="J755" s="9"/>
      <c r="L755" s="9"/>
      <c r="N755" s="9"/>
      <c r="R755" s="9"/>
      <c r="T755" s="9"/>
      <c r="V755" s="50"/>
    </row>
    <row r="756" spans="1:22" x14ac:dyDescent="0.3">
      <c r="A756" s="2">
        <v>880004478</v>
      </c>
      <c r="B756" s="3" t="s">
        <v>1571</v>
      </c>
      <c r="C756" s="2">
        <v>880780366</v>
      </c>
      <c r="D756" s="3" t="s">
        <v>1128</v>
      </c>
      <c r="E756" s="2" t="s">
        <v>1108</v>
      </c>
      <c r="F756" s="2">
        <v>880788039</v>
      </c>
      <c r="G756" s="3" t="s">
        <v>1102</v>
      </c>
      <c r="H756" s="3" t="s">
        <v>870</v>
      </c>
      <c r="J756" s="9"/>
      <c r="L756" s="9"/>
      <c r="N756" s="9"/>
      <c r="R756" s="9"/>
      <c r="T756" s="9"/>
      <c r="V756" s="50"/>
    </row>
    <row r="757" spans="1:22" x14ac:dyDescent="0.3">
      <c r="A757" s="2">
        <v>880004528</v>
      </c>
      <c r="B757" s="3" t="s">
        <v>1572</v>
      </c>
      <c r="C757" s="2">
        <v>880780267</v>
      </c>
      <c r="D757" s="3" t="s">
        <v>1128</v>
      </c>
      <c r="E757" s="2" t="s">
        <v>1108</v>
      </c>
      <c r="F757" s="2">
        <v>880001268</v>
      </c>
      <c r="G757" s="3" t="s">
        <v>1102</v>
      </c>
      <c r="H757" s="3" t="s">
        <v>1259</v>
      </c>
      <c r="J757" s="9"/>
      <c r="L757" s="9"/>
      <c r="N757" s="9"/>
      <c r="R757" s="9"/>
      <c r="T757" s="9"/>
      <c r="V757" s="50"/>
    </row>
    <row r="758" spans="1:22" x14ac:dyDescent="0.3">
      <c r="A758" s="2">
        <v>880004908</v>
      </c>
      <c r="B758" s="3" t="s">
        <v>462</v>
      </c>
      <c r="C758" s="2">
        <v>750038648</v>
      </c>
      <c r="D758" s="3" t="s">
        <v>1135</v>
      </c>
      <c r="E758" s="2" t="s">
        <v>1094</v>
      </c>
      <c r="F758" s="2"/>
      <c r="G758" s="3" t="s">
        <v>1095</v>
      </c>
      <c r="H758" s="3" t="s">
        <v>1573</v>
      </c>
      <c r="J758" s="9"/>
      <c r="L758" s="9"/>
      <c r="N758" s="9"/>
      <c r="R758" s="9"/>
      <c r="T758" s="9"/>
      <c r="V758" s="50"/>
    </row>
    <row r="759" spans="1:22" x14ac:dyDescent="0.3">
      <c r="A759" s="2">
        <v>880004999</v>
      </c>
      <c r="B759" s="3" t="s">
        <v>556</v>
      </c>
      <c r="C759" s="2">
        <v>570010173</v>
      </c>
      <c r="D759" s="3" t="s">
        <v>1161</v>
      </c>
      <c r="E759" s="2" t="s">
        <v>1094</v>
      </c>
      <c r="F759" s="2"/>
      <c r="G759" s="3" t="s">
        <v>1095</v>
      </c>
      <c r="H759" s="3" t="s">
        <v>1275</v>
      </c>
      <c r="J759" s="9"/>
      <c r="L759" s="9"/>
      <c r="N759" s="9"/>
      <c r="R759" s="9"/>
      <c r="T759" s="9"/>
      <c r="V759" s="50"/>
    </row>
    <row r="760" spans="1:22" x14ac:dyDescent="0.3">
      <c r="A760" s="2">
        <v>880005079</v>
      </c>
      <c r="B760" s="3" t="s">
        <v>1574</v>
      </c>
      <c r="C760" s="2">
        <v>880009147</v>
      </c>
      <c r="D760" s="3" t="s">
        <v>1107</v>
      </c>
      <c r="E760" s="2" t="s">
        <v>1094</v>
      </c>
      <c r="F760" s="2"/>
      <c r="G760" s="3" t="s">
        <v>1095</v>
      </c>
      <c r="H760" s="3" t="s">
        <v>847</v>
      </c>
      <c r="J760" s="9"/>
      <c r="L760" s="9"/>
      <c r="N760" s="9"/>
      <c r="R760" s="9"/>
      <c r="T760" s="9"/>
      <c r="V760" s="50"/>
    </row>
    <row r="761" spans="1:22" x14ac:dyDescent="0.3">
      <c r="A761" s="2">
        <v>880005319</v>
      </c>
      <c r="B761" s="3" t="s">
        <v>1575</v>
      </c>
      <c r="C761" s="2">
        <v>880780291</v>
      </c>
      <c r="D761" s="3" t="s">
        <v>1128</v>
      </c>
      <c r="E761" s="2" t="s">
        <v>1108</v>
      </c>
      <c r="F761" s="2">
        <v>880785589</v>
      </c>
      <c r="G761" s="3" t="s">
        <v>1102</v>
      </c>
      <c r="H761" s="3" t="s">
        <v>1270</v>
      </c>
      <c r="J761" s="9"/>
      <c r="L761" s="9"/>
      <c r="N761" s="9"/>
      <c r="R761" s="9"/>
      <c r="T761" s="9"/>
      <c r="V761" s="50"/>
    </row>
    <row r="762" spans="1:22" x14ac:dyDescent="0.3">
      <c r="A762" s="2">
        <v>880005368</v>
      </c>
      <c r="B762" s="3" t="s">
        <v>1576</v>
      </c>
      <c r="C762" s="2">
        <v>880780259</v>
      </c>
      <c r="D762" s="3" t="s">
        <v>1128</v>
      </c>
      <c r="E762" s="2" t="s">
        <v>1108</v>
      </c>
      <c r="F762" s="2">
        <v>880787379</v>
      </c>
      <c r="G762" s="3" t="s">
        <v>1102</v>
      </c>
      <c r="H762" s="3" t="s">
        <v>856</v>
      </c>
      <c r="J762" s="9"/>
      <c r="L762" s="9"/>
      <c r="N762" s="9"/>
      <c r="R762" s="9"/>
      <c r="T762" s="9"/>
      <c r="V762" s="50"/>
    </row>
    <row r="763" spans="1:22" x14ac:dyDescent="0.3">
      <c r="A763" s="2">
        <v>880005509</v>
      </c>
      <c r="B763" s="3" t="s">
        <v>1577</v>
      </c>
      <c r="C763" s="2">
        <v>880780069</v>
      </c>
      <c r="D763" s="3" t="s">
        <v>1128</v>
      </c>
      <c r="E763" s="2" t="s">
        <v>1108</v>
      </c>
      <c r="F763" s="2">
        <v>880001771</v>
      </c>
      <c r="G763" s="3" t="s">
        <v>1102</v>
      </c>
      <c r="H763" s="3" t="s">
        <v>847</v>
      </c>
      <c r="J763" s="9"/>
      <c r="L763" s="9"/>
      <c r="N763" s="9"/>
      <c r="R763" s="9"/>
      <c r="T763" s="9"/>
      <c r="V763" s="50"/>
    </row>
    <row r="764" spans="1:22" x14ac:dyDescent="0.3">
      <c r="A764" s="2">
        <v>880005558</v>
      </c>
      <c r="B764" s="3" t="s">
        <v>1578</v>
      </c>
      <c r="C764" s="2">
        <v>880780275</v>
      </c>
      <c r="D764" s="3" t="s">
        <v>1128</v>
      </c>
      <c r="E764" s="2" t="s">
        <v>1108</v>
      </c>
      <c r="F764" s="2">
        <v>880785571</v>
      </c>
      <c r="G764" s="3" t="s">
        <v>1102</v>
      </c>
      <c r="H764" s="3" t="s">
        <v>868</v>
      </c>
      <c r="J764" s="9"/>
      <c r="L764" s="9"/>
      <c r="N764" s="9"/>
      <c r="R764" s="9"/>
      <c r="T764" s="9"/>
      <c r="V764" s="50"/>
    </row>
    <row r="765" spans="1:22" x14ac:dyDescent="0.3">
      <c r="A765" s="2">
        <v>880005590</v>
      </c>
      <c r="B765" s="3" t="s">
        <v>557</v>
      </c>
      <c r="C765" s="2">
        <v>880008255</v>
      </c>
      <c r="D765" s="3" t="s">
        <v>1100</v>
      </c>
      <c r="E765" s="2" t="s">
        <v>1094</v>
      </c>
      <c r="F765" s="2"/>
      <c r="G765" s="3" t="s">
        <v>1102</v>
      </c>
      <c r="H765" s="3" t="s">
        <v>849</v>
      </c>
      <c r="J765" s="9"/>
      <c r="L765" s="9"/>
      <c r="N765" s="9"/>
      <c r="R765" s="9"/>
      <c r="T765" s="9"/>
      <c r="V765" s="50"/>
    </row>
    <row r="766" spans="1:22" x14ac:dyDescent="0.3">
      <c r="A766" s="2">
        <v>880005699</v>
      </c>
      <c r="B766" s="3" t="s">
        <v>1579</v>
      </c>
      <c r="C766" s="2">
        <v>880780085</v>
      </c>
      <c r="D766" s="3" t="s">
        <v>1128</v>
      </c>
      <c r="E766" s="2" t="s">
        <v>1108</v>
      </c>
      <c r="F766" s="2">
        <v>880788021</v>
      </c>
      <c r="G766" s="3" t="s">
        <v>1102</v>
      </c>
      <c r="H766" s="3" t="s">
        <v>845</v>
      </c>
      <c r="J766" s="9"/>
      <c r="L766" s="9"/>
      <c r="N766" s="9"/>
      <c r="R766" s="9"/>
      <c r="T766" s="9"/>
      <c r="V766" s="50"/>
    </row>
    <row r="767" spans="1:22" x14ac:dyDescent="0.3">
      <c r="A767" s="2">
        <v>880005848</v>
      </c>
      <c r="B767" s="3" t="s">
        <v>558</v>
      </c>
      <c r="C767" s="2">
        <v>570010173</v>
      </c>
      <c r="D767" s="3" t="s">
        <v>1161</v>
      </c>
      <c r="E767" s="2" t="s">
        <v>1094</v>
      </c>
      <c r="F767" s="2"/>
      <c r="G767" s="3" t="s">
        <v>1095</v>
      </c>
      <c r="H767" s="3" t="s">
        <v>846</v>
      </c>
      <c r="J767" s="9"/>
      <c r="L767" s="9"/>
      <c r="N767" s="9"/>
      <c r="R767" s="9"/>
      <c r="T767" s="9"/>
      <c r="V767" s="50"/>
    </row>
    <row r="768" spans="1:22" x14ac:dyDescent="0.3">
      <c r="A768" s="2">
        <v>880006499</v>
      </c>
      <c r="B768" s="3" t="s">
        <v>1411</v>
      </c>
      <c r="C768" s="2">
        <v>540013042</v>
      </c>
      <c r="D768" s="3" t="s">
        <v>1110</v>
      </c>
      <c r="E768" s="2" t="s">
        <v>1108</v>
      </c>
      <c r="F768" s="2">
        <v>880784475</v>
      </c>
      <c r="G768" s="3" t="s">
        <v>1102</v>
      </c>
      <c r="H768" s="3" t="s">
        <v>850</v>
      </c>
      <c r="J768" s="9"/>
      <c r="L768" s="9"/>
      <c r="N768" s="9"/>
      <c r="R768" s="9"/>
      <c r="T768" s="9"/>
      <c r="V768" s="50"/>
    </row>
    <row r="769" spans="1:22" x14ac:dyDescent="0.3">
      <c r="A769" s="2">
        <v>880006523</v>
      </c>
      <c r="B769" s="3" t="s">
        <v>559</v>
      </c>
      <c r="C769" s="2">
        <v>880007760</v>
      </c>
      <c r="D769" s="3" t="s">
        <v>1140</v>
      </c>
      <c r="E769" s="2" t="s">
        <v>1094</v>
      </c>
      <c r="F769" s="2"/>
      <c r="G769" s="3" t="s">
        <v>1102</v>
      </c>
      <c r="H769" s="3" t="s">
        <v>1580</v>
      </c>
      <c r="J769" s="9"/>
      <c r="L769" s="9"/>
      <c r="N769" s="9"/>
      <c r="R769" s="9"/>
      <c r="T769" s="9"/>
      <c r="V769" s="50"/>
    </row>
    <row r="770" spans="1:22" x14ac:dyDescent="0.3">
      <c r="A770" s="2">
        <v>880006556</v>
      </c>
      <c r="B770" s="3" t="s">
        <v>560</v>
      </c>
      <c r="C770" s="2">
        <v>880784491</v>
      </c>
      <c r="D770" s="3" t="s">
        <v>1097</v>
      </c>
      <c r="E770" s="2" t="s">
        <v>1094</v>
      </c>
      <c r="F770" s="2"/>
      <c r="G770" s="3" t="s">
        <v>1102</v>
      </c>
      <c r="H770" s="3" t="s">
        <v>851</v>
      </c>
      <c r="J770" s="9"/>
      <c r="L770" s="9"/>
      <c r="N770" s="9"/>
      <c r="R770" s="9"/>
      <c r="T770" s="9"/>
      <c r="V770" s="50"/>
    </row>
    <row r="771" spans="1:22" x14ac:dyDescent="0.3">
      <c r="A771" s="2">
        <v>880006747</v>
      </c>
      <c r="B771" s="3" t="s">
        <v>1412</v>
      </c>
      <c r="C771" s="2">
        <v>880780333</v>
      </c>
      <c r="D771" s="3" t="s">
        <v>1128</v>
      </c>
      <c r="E771" s="2" t="s">
        <v>1108</v>
      </c>
      <c r="F771" s="2">
        <v>880786363</v>
      </c>
      <c r="G771" s="3" t="s">
        <v>1095</v>
      </c>
      <c r="H771" s="3" t="s">
        <v>1276</v>
      </c>
      <c r="J771" s="9"/>
      <c r="L771" s="9"/>
      <c r="N771" s="9"/>
      <c r="R771" s="9"/>
      <c r="T771" s="9"/>
      <c r="V771" s="50"/>
    </row>
    <row r="772" spans="1:22" x14ac:dyDescent="0.3">
      <c r="A772" s="2">
        <v>880007471</v>
      </c>
      <c r="B772" s="3" t="s">
        <v>1413</v>
      </c>
      <c r="C772" s="2">
        <v>880007760</v>
      </c>
      <c r="D772" s="3" t="s">
        <v>1140</v>
      </c>
      <c r="E772" s="2" t="s">
        <v>1108</v>
      </c>
      <c r="F772" s="2">
        <v>880781216</v>
      </c>
      <c r="G772" s="3" t="s">
        <v>1095</v>
      </c>
      <c r="H772" s="3" t="s">
        <v>1265</v>
      </c>
      <c r="J772" s="9"/>
      <c r="L772" s="9"/>
      <c r="N772" s="9"/>
      <c r="R772" s="9"/>
      <c r="T772" s="9"/>
      <c r="V772" s="50"/>
    </row>
    <row r="773" spans="1:22" x14ac:dyDescent="0.3">
      <c r="A773" s="2">
        <v>880009196</v>
      </c>
      <c r="B773" s="3" t="s">
        <v>1581</v>
      </c>
      <c r="C773" s="2">
        <v>880009147</v>
      </c>
      <c r="D773" s="3" t="s">
        <v>1107</v>
      </c>
      <c r="E773" s="2" t="s">
        <v>1094</v>
      </c>
      <c r="F773" s="2"/>
      <c r="G773" s="3" t="s">
        <v>1102</v>
      </c>
      <c r="H773" s="3" t="s">
        <v>1582</v>
      </c>
      <c r="J773" s="9"/>
      <c r="L773" s="9"/>
      <c r="N773" s="9"/>
      <c r="R773" s="9"/>
      <c r="T773" s="9"/>
      <c r="V773" s="50"/>
    </row>
    <row r="774" spans="1:22" x14ac:dyDescent="0.3">
      <c r="A774" s="2">
        <v>880009204</v>
      </c>
      <c r="B774" s="3" t="s">
        <v>1583</v>
      </c>
      <c r="C774" s="2">
        <v>880009147</v>
      </c>
      <c r="D774" s="3" t="s">
        <v>1107</v>
      </c>
      <c r="E774" s="2" t="s">
        <v>1094</v>
      </c>
      <c r="F774" s="2"/>
      <c r="G774" s="3" t="s">
        <v>1095</v>
      </c>
      <c r="H774" s="3" t="s">
        <v>1582</v>
      </c>
      <c r="J774" s="9"/>
      <c r="L774" s="9"/>
      <c r="N774" s="9"/>
      <c r="R774" s="9"/>
      <c r="T774" s="9"/>
      <c r="V774" s="50"/>
    </row>
    <row r="775" spans="1:22" x14ac:dyDescent="0.3">
      <c r="A775" s="2">
        <v>880780564</v>
      </c>
      <c r="B775" s="3" t="s">
        <v>1584</v>
      </c>
      <c r="C775" s="2">
        <v>880003389</v>
      </c>
      <c r="D775" s="3" t="s">
        <v>1097</v>
      </c>
      <c r="E775" s="2" t="s">
        <v>1094</v>
      </c>
      <c r="F775" s="2"/>
      <c r="G775" s="3" t="s">
        <v>1095</v>
      </c>
      <c r="H775" s="3" t="s">
        <v>852</v>
      </c>
      <c r="J775" s="9"/>
      <c r="L775" s="9"/>
      <c r="N775" s="9"/>
      <c r="R775" s="9"/>
      <c r="T775" s="9"/>
      <c r="V775" s="50"/>
    </row>
    <row r="776" spans="1:22" x14ac:dyDescent="0.3">
      <c r="A776" s="2">
        <v>880780697</v>
      </c>
      <c r="B776" s="3" t="s">
        <v>561</v>
      </c>
      <c r="C776" s="2">
        <v>880784814</v>
      </c>
      <c r="D776" s="3" t="s">
        <v>1100</v>
      </c>
      <c r="E776" s="2" t="s">
        <v>1094</v>
      </c>
      <c r="F776" s="2"/>
      <c r="G776" s="3" t="s">
        <v>1095</v>
      </c>
      <c r="H776" s="3" t="s">
        <v>853</v>
      </c>
      <c r="J776" s="9"/>
      <c r="L776" s="9"/>
      <c r="N776" s="9"/>
      <c r="R776" s="9"/>
      <c r="T776" s="9"/>
      <c r="V776" s="50"/>
    </row>
    <row r="777" spans="1:22" x14ac:dyDescent="0.3">
      <c r="A777" s="2">
        <v>880780713</v>
      </c>
      <c r="B777" s="3" t="s">
        <v>562</v>
      </c>
      <c r="C777" s="2">
        <v>880784830</v>
      </c>
      <c r="D777" s="3" t="s">
        <v>1097</v>
      </c>
      <c r="E777" s="2" t="s">
        <v>1094</v>
      </c>
      <c r="F777" s="2"/>
      <c r="G777" s="3" t="s">
        <v>1095</v>
      </c>
      <c r="H777" s="3" t="s">
        <v>854</v>
      </c>
      <c r="J777" s="9"/>
      <c r="L777" s="9"/>
      <c r="N777" s="9"/>
      <c r="R777" s="9"/>
      <c r="T777" s="9"/>
      <c r="V777" s="50"/>
    </row>
    <row r="778" spans="1:22" x14ac:dyDescent="0.3">
      <c r="A778" s="2">
        <v>880780788</v>
      </c>
      <c r="B778" s="3" t="s">
        <v>563</v>
      </c>
      <c r="C778" s="2">
        <v>880007778</v>
      </c>
      <c r="D778" s="3" t="s">
        <v>1101</v>
      </c>
      <c r="E778" s="2" t="s">
        <v>1094</v>
      </c>
      <c r="F778" s="2"/>
      <c r="G778" s="3" t="s">
        <v>1095</v>
      </c>
      <c r="H778" s="3" t="s">
        <v>1263</v>
      </c>
      <c r="J778" s="9"/>
      <c r="L778" s="9"/>
      <c r="N778" s="9"/>
      <c r="R778" s="9"/>
      <c r="T778" s="9"/>
      <c r="V778" s="50"/>
    </row>
    <row r="779" spans="1:22" x14ac:dyDescent="0.3">
      <c r="A779" s="2">
        <v>880781059</v>
      </c>
      <c r="B779" s="3" t="s">
        <v>1468</v>
      </c>
      <c r="C779" s="2">
        <v>880000310</v>
      </c>
      <c r="D779" s="3" t="s">
        <v>1100</v>
      </c>
      <c r="E779" s="2" t="s">
        <v>1094</v>
      </c>
      <c r="F779" s="2"/>
      <c r="G779" s="3" t="s">
        <v>1095</v>
      </c>
      <c r="H779" s="3" t="s">
        <v>855</v>
      </c>
      <c r="J779" s="9"/>
      <c r="L779" s="9"/>
      <c r="N779" s="9"/>
      <c r="R779" s="9"/>
      <c r="T779" s="9"/>
      <c r="V779" s="50"/>
    </row>
    <row r="780" spans="1:22" x14ac:dyDescent="0.3">
      <c r="A780" s="2">
        <v>880781091</v>
      </c>
      <c r="B780" s="3" t="s">
        <v>564</v>
      </c>
      <c r="C780" s="2">
        <v>880007778</v>
      </c>
      <c r="D780" s="3" t="s">
        <v>1101</v>
      </c>
      <c r="E780" s="2" t="s">
        <v>1094</v>
      </c>
      <c r="F780" s="2"/>
      <c r="G780" s="3" t="s">
        <v>1095</v>
      </c>
      <c r="H780" s="3" t="s">
        <v>1585</v>
      </c>
      <c r="J780" s="9"/>
      <c r="L780" s="9"/>
      <c r="N780" s="9"/>
      <c r="R780" s="9"/>
      <c r="T780" s="9"/>
      <c r="V780" s="50"/>
    </row>
    <row r="781" spans="1:22" x14ac:dyDescent="0.3">
      <c r="A781" s="2">
        <v>880781133</v>
      </c>
      <c r="B781" s="3" t="s">
        <v>565</v>
      </c>
      <c r="C781" s="2">
        <v>880000344</v>
      </c>
      <c r="D781" s="3" t="s">
        <v>1140</v>
      </c>
      <c r="E781" s="2" t="s">
        <v>1094</v>
      </c>
      <c r="F781" s="2"/>
      <c r="G781" s="3" t="s">
        <v>1095</v>
      </c>
      <c r="H781" s="3" t="s">
        <v>856</v>
      </c>
      <c r="J781" s="9"/>
      <c r="L781" s="9"/>
      <c r="N781" s="9"/>
      <c r="R781" s="9"/>
      <c r="T781" s="9"/>
      <c r="V781" s="50"/>
    </row>
    <row r="782" spans="1:22" x14ac:dyDescent="0.3">
      <c r="A782" s="2">
        <v>880781141</v>
      </c>
      <c r="B782" s="3" t="s">
        <v>566</v>
      </c>
      <c r="C782" s="2">
        <v>880000351</v>
      </c>
      <c r="D782" s="3" t="s">
        <v>1100</v>
      </c>
      <c r="E782" s="2" t="s">
        <v>1094</v>
      </c>
      <c r="F782" s="2"/>
      <c r="G782" s="3" t="s">
        <v>1095</v>
      </c>
      <c r="H782" s="3" t="s">
        <v>857</v>
      </c>
      <c r="J782" s="9"/>
      <c r="L782" s="9"/>
      <c r="N782" s="9"/>
      <c r="R782" s="9"/>
      <c r="T782" s="9"/>
      <c r="V782" s="50"/>
    </row>
    <row r="783" spans="1:22" x14ac:dyDescent="0.3">
      <c r="A783" s="2">
        <v>880781158</v>
      </c>
      <c r="B783" s="3" t="s">
        <v>567</v>
      </c>
      <c r="C783" s="2">
        <v>880000369</v>
      </c>
      <c r="D783" s="3" t="s">
        <v>1100</v>
      </c>
      <c r="E783" s="2" t="s">
        <v>1094</v>
      </c>
      <c r="F783" s="2"/>
      <c r="G783" s="3" t="s">
        <v>1095</v>
      </c>
      <c r="H783" s="3" t="s">
        <v>858</v>
      </c>
      <c r="J783" s="9"/>
      <c r="L783" s="9"/>
      <c r="N783" s="9"/>
      <c r="R783" s="9"/>
      <c r="T783" s="9"/>
      <c r="V783" s="50"/>
    </row>
    <row r="784" spans="1:22" x14ac:dyDescent="0.3">
      <c r="A784" s="2">
        <v>880781166</v>
      </c>
      <c r="B784" s="3" t="s">
        <v>568</v>
      </c>
      <c r="C784" s="2">
        <v>880000377</v>
      </c>
      <c r="D784" s="3" t="s">
        <v>1100</v>
      </c>
      <c r="E784" s="2" t="s">
        <v>1094</v>
      </c>
      <c r="F784" s="2"/>
      <c r="G784" s="3" t="s">
        <v>1095</v>
      </c>
      <c r="H784" s="3" t="s">
        <v>1260</v>
      </c>
      <c r="J784" s="9"/>
      <c r="L784" s="9"/>
      <c r="N784" s="9"/>
      <c r="R784" s="9"/>
      <c r="T784" s="9"/>
      <c r="V784" s="50"/>
    </row>
    <row r="785" spans="1:22" x14ac:dyDescent="0.3">
      <c r="A785" s="2">
        <v>880781174</v>
      </c>
      <c r="B785" s="3" t="s">
        <v>569</v>
      </c>
      <c r="C785" s="2">
        <v>880000385</v>
      </c>
      <c r="D785" s="3" t="s">
        <v>1100</v>
      </c>
      <c r="E785" s="2" t="s">
        <v>1094</v>
      </c>
      <c r="F785" s="2"/>
      <c r="G785" s="3" t="s">
        <v>1095</v>
      </c>
      <c r="H785" s="3" t="s">
        <v>1267</v>
      </c>
      <c r="J785" s="9"/>
      <c r="L785" s="9"/>
      <c r="N785" s="9"/>
      <c r="R785" s="9"/>
      <c r="T785" s="9"/>
      <c r="V785" s="50"/>
    </row>
    <row r="786" spans="1:22" x14ac:dyDescent="0.3">
      <c r="A786" s="2">
        <v>880781190</v>
      </c>
      <c r="B786" s="3" t="s">
        <v>1403</v>
      </c>
      <c r="C786" s="2">
        <v>880007760</v>
      </c>
      <c r="D786" s="3" t="s">
        <v>1140</v>
      </c>
      <c r="E786" s="2" t="s">
        <v>1108</v>
      </c>
      <c r="F786" s="2">
        <v>880781216</v>
      </c>
      <c r="G786" s="3" t="s">
        <v>1095</v>
      </c>
      <c r="H786" s="3" t="s">
        <v>1264</v>
      </c>
      <c r="J786" s="9"/>
      <c r="L786" s="9"/>
      <c r="N786" s="9"/>
      <c r="R786" s="9"/>
      <c r="T786" s="9"/>
      <c r="V786" s="50"/>
    </row>
    <row r="787" spans="1:22" x14ac:dyDescent="0.3">
      <c r="A787" s="2">
        <v>880781208</v>
      </c>
      <c r="B787" s="3" t="s">
        <v>570</v>
      </c>
      <c r="C787" s="2">
        <v>880000419</v>
      </c>
      <c r="D787" s="3" t="s">
        <v>1100</v>
      </c>
      <c r="E787" s="2" t="s">
        <v>1094</v>
      </c>
      <c r="F787" s="2"/>
      <c r="G787" s="3" t="s">
        <v>1095</v>
      </c>
      <c r="H787" s="3" t="s">
        <v>1265</v>
      </c>
      <c r="J787" s="9"/>
      <c r="L787" s="9"/>
      <c r="N787" s="9"/>
      <c r="R787" s="9"/>
      <c r="T787" s="9"/>
      <c r="V787" s="50"/>
    </row>
    <row r="788" spans="1:22" x14ac:dyDescent="0.3">
      <c r="A788" s="2">
        <v>880781216</v>
      </c>
      <c r="B788" s="3" t="s">
        <v>571</v>
      </c>
      <c r="C788" s="2">
        <v>880007760</v>
      </c>
      <c r="D788" s="3" t="s">
        <v>1140</v>
      </c>
      <c r="E788" s="2" t="s">
        <v>1094</v>
      </c>
      <c r="F788" s="2"/>
      <c r="G788" s="3" t="s">
        <v>1095</v>
      </c>
      <c r="H788" s="3" t="s">
        <v>1261</v>
      </c>
      <c r="J788" s="9"/>
      <c r="L788" s="9"/>
      <c r="N788" s="9"/>
      <c r="R788" s="9"/>
      <c r="T788" s="9"/>
      <c r="V788" s="50"/>
    </row>
    <row r="789" spans="1:22" x14ac:dyDescent="0.3">
      <c r="A789" s="2">
        <v>880782016</v>
      </c>
      <c r="B789" s="3" t="s">
        <v>572</v>
      </c>
      <c r="C789" s="2">
        <v>880007778</v>
      </c>
      <c r="D789" s="3" t="s">
        <v>1101</v>
      </c>
      <c r="E789" s="2" t="s">
        <v>1094</v>
      </c>
      <c r="F789" s="2"/>
      <c r="G789" s="3" t="s">
        <v>1095</v>
      </c>
      <c r="H789" s="3" t="s">
        <v>1262</v>
      </c>
      <c r="J789" s="9"/>
      <c r="L789" s="9"/>
      <c r="N789" s="9"/>
      <c r="R789" s="9"/>
      <c r="T789" s="9"/>
      <c r="V789" s="50"/>
    </row>
    <row r="790" spans="1:22" x14ac:dyDescent="0.3">
      <c r="A790" s="2">
        <v>880783063</v>
      </c>
      <c r="B790" s="3" t="s">
        <v>1586</v>
      </c>
      <c r="C790" s="2">
        <v>880009147</v>
      </c>
      <c r="D790" s="3" t="s">
        <v>1107</v>
      </c>
      <c r="E790" s="2" t="s">
        <v>1094</v>
      </c>
      <c r="F790" s="2">
        <v>880005079</v>
      </c>
      <c r="G790" s="3" t="s">
        <v>1095</v>
      </c>
      <c r="H790" s="3" t="s">
        <v>1587</v>
      </c>
      <c r="J790" s="9"/>
      <c r="L790" s="9"/>
      <c r="N790" s="9"/>
      <c r="R790" s="9"/>
      <c r="T790" s="9"/>
      <c r="V790" s="50"/>
    </row>
    <row r="791" spans="1:22" x14ac:dyDescent="0.3">
      <c r="A791" s="2">
        <v>880783139</v>
      </c>
      <c r="B791" s="3" t="s">
        <v>573</v>
      </c>
      <c r="C791" s="2">
        <v>880007299</v>
      </c>
      <c r="D791" s="3" t="s">
        <v>1107</v>
      </c>
      <c r="E791" s="2" t="s">
        <v>1094</v>
      </c>
      <c r="F791" s="2">
        <v>880783246</v>
      </c>
      <c r="G791" s="3" t="s">
        <v>1095</v>
      </c>
      <c r="H791" s="3" t="s">
        <v>859</v>
      </c>
      <c r="J791" s="9"/>
      <c r="L791" s="9"/>
      <c r="N791" s="9"/>
      <c r="R791" s="9"/>
      <c r="T791" s="9"/>
      <c r="V791" s="50"/>
    </row>
    <row r="792" spans="1:22" x14ac:dyDescent="0.3">
      <c r="A792" s="2">
        <v>880783204</v>
      </c>
      <c r="B792" s="3" t="s">
        <v>574</v>
      </c>
      <c r="C792" s="2">
        <v>880000443</v>
      </c>
      <c r="D792" s="3" t="s">
        <v>1100</v>
      </c>
      <c r="E792" s="2" t="s">
        <v>1094</v>
      </c>
      <c r="F792" s="2"/>
      <c r="G792" s="3" t="s">
        <v>1095</v>
      </c>
      <c r="H792" s="3" t="s">
        <v>1266</v>
      </c>
      <c r="J792" s="9"/>
      <c r="L792" s="9"/>
      <c r="N792" s="9"/>
      <c r="R792" s="9"/>
      <c r="T792" s="9"/>
      <c r="V792" s="50"/>
    </row>
    <row r="793" spans="1:22" x14ac:dyDescent="0.3">
      <c r="A793" s="2">
        <v>880783246</v>
      </c>
      <c r="B793" s="3" t="s">
        <v>1404</v>
      </c>
      <c r="C793" s="2">
        <v>880007299</v>
      </c>
      <c r="D793" s="3" t="s">
        <v>1107</v>
      </c>
      <c r="E793" s="2" t="s">
        <v>1094</v>
      </c>
      <c r="F793" s="2"/>
      <c r="G793" s="3" t="s">
        <v>1095</v>
      </c>
      <c r="H793" s="3" t="s">
        <v>845</v>
      </c>
      <c r="J793" s="9"/>
      <c r="L793" s="9"/>
      <c r="N793" s="9"/>
      <c r="R793" s="9"/>
      <c r="T793" s="9"/>
      <c r="V793" s="50"/>
    </row>
    <row r="794" spans="1:22" x14ac:dyDescent="0.3">
      <c r="A794" s="2">
        <v>880783360</v>
      </c>
      <c r="B794" s="3" t="s">
        <v>575</v>
      </c>
      <c r="C794" s="2">
        <v>880007778</v>
      </c>
      <c r="D794" s="3" t="s">
        <v>1101</v>
      </c>
      <c r="E794" s="2" t="s">
        <v>1094</v>
      </c>
      <c r="F794" s="2"/>
      <c r="G794" s="3" t="s">
        <v>1095</v>
      </c>
      <c r="H794" s="3" t="s">
        <v>1268</v>
      </c>
      <c r="J794" s="9"/>
      <c r="L794" s="9"/>
      <c r="N794" s="9"/>
      <c r="R794" s="9"/>
      <c r="T794" s="9"/>
      <c r="V794" s="50"/>
    </row>
    <row r="795" spans="1:22" x14ac:dyDescent="0.3">
      <c r="A795" s="2">
        <v>880783386</v>
      </c>
      <c r="B795" s="3" t="s">
        <v>576</v>
      </c>
      <c r="C795" s="2">
        <v>880784970</v>
      </c>
      <c r="D795" s="3" t="s">
        <v>1097</v>
      </c>
      <c r="E795" s="2" t="s">
        <v>1094</v>
      </c>
      <c r="F795" s="2"/>
      <c r="G795" s="3" t="s">
        <v>1095</v>
      </c>
      <c r="H795" s="3" t="s">
        <v>860</v>
      </c>
      <c r="J795" s="9"/>
      <c r="L795" s="9"/>
      <c r="N795" s="9"/>
      <c r="R795" s="9"/>
      <c r="T795" s="9"/>
      <c r="V795" s="50"/>
    </row>
    <row r="796" spans="1:22" x14ac:dyDescent="0.3">
      <c r="A796" s="2">
        <v>880783402</v>
      </c>
      <c r="B796" s="3" t="s">
        <v>577</v>
      </c>
      <c r="C796" s="2">
        <v>880784624</v>
      </c>
      <c r="D796" s="3" t="s">
        <v>1097</v>
      </c>
      <c r="E796" s="2" t="s">
        <v>1094</v>
      </c>
      <c r="F796" s="2"/>
      <c r="G796" s="3" t="s">
        <v>1095</v>
      </c>
      <c r="H796" s="3" t="s">
        <v>861</v>
      </c>
      <c r="J796" s="9"/>
      <c r="L796" s="9"/>
      <c r="N796" s="9"/>
      <c r="R796" s="9"/>
      <c r="T796" s="9"/>
      <c r="V796" s="50"/>
    </row>
    <row r="797" spans="1:22" x14ac:dyDescent="0.3">
      <c r="A797" s="2">
        <v>880783428</v>
      </c>
      <c r="B797" s="3" t="s">
        <v>578</v>
      </c>
      <c r="C797" s="2">
        <v>880784491</v>
      </c>
      <c r="D797" s="3" t="s">
        <v>1097</v>
      </c>
      <c r="E797" s="2" t="s">
        <v>1094</v>
      </c>
      <c r="F797" s="2"/>
      <c r="G797" s="3" t="s">
        <v>1095</v>
      </c>
      <c r="H797" s="3" t="s">
        <v>851</v>
      </c>
      <c r="J797" s="9"/>
      <c r="L797" s="9"/>
      <c r="N797" s="9"/>
      <c r="R797" s="9"/>
      <c r="T797" s="9"/>
      <c r="V797" s="50"/>
    </row>
    <row r="798" spans="1:22" x14ac:dyDescent="0.3">
      <c r="A798" s="2">
        <v>880783444</v>
      </c>
      <c r="B798" s="3" t="s">
        <v>579</v>
      </c>
      <c r="C798" s="2">
        <v>880785126</v>
      </c>
      <c r="D798" s="3" t="s">
        <v>1106</v>
      </c>
      <c r="E798" s="2" t="s">
        <v>1094</v>
      </c>
      <c r="F798" s="2"/>
      <c r="G798" s="3" t="s">
        <v>1095</v>
      </c>
      <c r="H798" s="3" t="s">
        <v>862</v>
      </c>
      <c r="J798" s="9"/>
      <c r="L798" s="9"/>
      <c r="N798" s="9"/>
      <c r="R798" s="9"/>
      <c r="T798" s="9"/>
      <c r="V798" s="50"/>
    </row>
    <row r="799" spans="1:22" x14ac:dyDescent="0.3">
      <c r="A799" s="2">
        <v>880783451</v>
      </c>
      <c r="B799" s="3" t="s">
        <v>580</v>
      </c>
      <c r="C799" s="2">
        <v>880007778</v>
      </c>
      <c r="D799" s="3" t="s">
        <v>1101</v>
      </c>
      <c r="E799" s="2" t="s">
        <v>1094</v>
      </c>
      <c r="F799" s="2"/>
      <c r="G799" s="3" t="s">
        <v>1095</v>
      </c>
      <c r="H799" s="3" t="s">
        <v>1587</v>
      </c>
      <c r="J799" s="9"/>
      <c r="L799" s="9"/>
      <c r="N799" s="9"/>
      <c r="R799" s="9"/>
      <c r="T799" s="9"/>
      <c r="V799" s="50"/>
    </row>
    <row r="800" spans="1:22" x14ac:dyDescent="0.3">
      <c r="A800" s="2">
        <v>880783543</v>
      </c>
      <c r="B800" s="3" t="s">
        <v>581</v>
      </c>
      <c r="C800" s="2">
        <v>880000567</v>
      </c>
      <c r="D800" s="3" t="s">
        <v>1101</v>
      </c>
      <c r="E800" s="2" t="s">
        <v>1094</v>
      </c>
      <c r="F800" s="2"/>
      <c r="G800" s="3" t="s">
        <v>1095</v>
      </c>
      <c r="H800" s="3" t="s">
        <v>861</v>
      </c>
      <c r="J800" s="9"/>
      <c r="L800" s="9"/>
      <c r="N800" s="9"/>
      <c r="R800" s="9"/>
      <c r="T800" s="9"/>
      <c r="V800" s="50"/>
    </row>
    <row r="801" spans="1:22" x14ac:dyDescent="0.3">
      <c r="A801" s="2">
        <v>880783584</v>
      </c>
      <c r="B801" s="3" t="s">
        <v>1588</v>
      </c>
      <c r="C801" s="2">
        <v>880009147</v>
      </c>
      <c r="D801" s="3" t="s">
        <v>1107</v>
      </c>
      <c r="E801" s="2" t="s">
        <v>1094</v>
      </c>
      <c r="F801" s="2">
        <v>880005079</v>
      </c>
      <c r="G801" s="3" t="s">
        <v>1095</v>
      </c>
      <c r="H801" s="3" t="s">
        <v>1587</v>
      </c>
      <c r="J801" s="9"/>
      <c r="L801" s="9"/>
      <c r="N801" s="9"/>
      <c r="R801" s="9"/>
      <c r="T801" s="9"/>
      <c r="V801" s="50"/>
    </row>
    <row r="802" spans="1:22" x14ac:dyDescent="0.3">
      <c r="A802" s="2">
        <v>880783592</v>
      </c>
      <c r="B802" s="3" t="s">
        <v>582</v>
      </c>
      <c r="C802" s="2">
        <v>880000583</v>
      </c>
      <c r="D802" s="3" t="s">
        <v>1101</v>
      </c>
      <c r="E802" s="2" t="s">
        <v>1094</v>
      </c>
      <c r="F802" s="2"/>
      <c r="G802" s="3" t="s">
        <v>1095</v>
      </c>
      <c r="H802" s="3" t="s">
        <v>1589</v>
      </c>
      <c r="J802" s="9"/>
      <c r="L802" s="9"/>
      <c r="N802" s="9"/>
      <c r="R802" s="9"/>
      <c r="T802" s="9"/>
      <c r="V802" s="50"/>
    </row>
    <row r="803" spans="1:22" x14ac:dyDescent="0.3">
      <c r="A803" s="2">
        <v>880783634</v>
      </c>
      <c r="B803" s="3" t="s">
        <v>583</v>
      </c>
      <c r="C803" s="2">
        <v>880785449</v>
      </c>
      <c r="D803" s="3" t="s">
        <v>1101</v>
      </c>
      <c r="E803" s="2" t="s">
        <v>1094</v>
      </c>
      <c r="F803" s="2"/>
      <c r="G803" s="3" t="s">
        <v>1095</v>
      </c>
      <c r="H803" s="3" t="s">
        <v>863</v>
      </c>
      <c r="J803" s="9"/>
      <c r="L803" s="9"/>
      <c r="N803" s="9"/>
      <c r="R803" s="9"/>
      <c r="T803" s="9"/>
      <c r="V803" s="50"/>
    </row>
    <row r="804" spans="1:22" x14ac:dyDescent="0.3">
      <c r="A804" s="2">
        <v>880783667</v>
      </c>
      <c r="B804" s="3" t="s">
        <v>584</v>
      </c>
      <c r="C804" s="2">
        <v>880786496</v>
      </c>
      <c r="D804" s="3" t="s">
        <v>1106</v>
      </c>
      <c r="E804" s="2" t="s">
        <v>1094</v>
      </c>
      <c r="F804" s="2"/>
      <c r="G804" s="3" t="s">
        <v>1095</v>
      </c>
      <c r="H804" s="3" t="s">
        <v>856</v>
      </c>
      <c r="J804" s="9"/>
      <c r="L804" s="9"/>
      <c r="N804" s="9"/>
      <c r="R804" s="9"/>
      <c r="T804" s="9"/>
      <c r="V804" s="50"/>
    </row>
    <row r="805" spans="1:22" x14ac:dyDescent="0.3">
      <c r="A805" s="2">
        <v>880784319</v>
      </c>
      <c r="B805" s="3" t="s">
        <v>1405</v>
      </c>
      <c r="C805" s="2">
        <v>540013042</v>
      </c>
      <c r="D805" s="3" t="s">
        <v>1110</v>
      </c>
      <c r="E805" s="2" t="s">
        <v>1108</v>
      </c>
      <c r="F805" s="2">
        <v>880784475</v>
      </c>
      <c r="G805" s="3" t="s">
        <v>1102</v>
      </c>
      <c r="H805" s="3" t="s">
        <v>864</v>
      </c>
      <c r="J805" s="9"/>
      <c r="L805" s="9"/>
      <c r="N805" s="9"/>
      <c r="R805" s="9"/>
      <c r="T805" s="9"/>
      <c r="V805" s="50"/>
    </row>
    <row r="806" spans="1:22" x14ac:dyDescent="0.3">
      <c r="A806" s="2">
        <v>880784327</v>
      </c>
      <c r="B806" s="3" t="s">
        <v>585</v>
      </c>
      <c r="C806" s="2">
        <v>880784541</v>
      </c>
      <c r="D806" s="3" t="s">
        <v>1097</v>
      </c>
      <c r="E806" s="2" t="s">
        <v>1094</v>
      </c>
      <c r="F806" s="2"/>
      <c r="G806" s="3" t="s">
        <v>1102</v>
      </c>
      <c r="H806" s="3" t="s">
        <v>846</v>
      </c>
      <c r="J806" s="9"/>
      <c r="L806" s="9"/>
      <c r="N806" s="9"/>
      <c r="R806" s="9"/>
      <c r="T806" s="9"/>
      <c r="V806" s="50"/>
    </row>
    <row r="807" spans="1:22" x14ac:dyDescent="0.3">
      <c r="A807" s="2">
        <v>880784335</v>
      </c>
      <c r="B807" s="3" t="s">
        <v>586</v>
      </c>
      <c r="C807" s="2">
        <v>880007786</v>
      </c>
      <c r="D807" s="3" t="s">
        <v>1107</v>
      </c>
      <c r="E807" s="2" t="s">
        <v>1094</v>
      </c>
      <c r="F807" s="2"/>
      <c r="G807" s="3" t="s">
        <v>1102</v>
      </c>
      <c r="H807" s="3" t="s">
        <v>865</v>
      </c>
      <c r="J807" s="9"/>
      <c r="L807" s="9"/>
      <c r="N807" s="9"/>
      <c r="R807" s="9"/>
      <c r="T807" s="9"/>
      <c r="V807" s="50"/>
    </row>
    <row r="808" spans="1:22" x14ac:dyDescent="0.3">
      <c r="A808" s="2">
        <v>880784343</v>
      </c>
      <c r="B808" s="3" t="s">
        <v>587</v>
      </c>
      <c r="C808" s="2">
        <v>880000419</v>
      </c>
      <c r="D808" s="3" t="s">
        <v>1100</v>
      </c>
      <c r="E808" s="2" t="s">
        <v>1094</v>
      </c>
      <c r="F808" s="2"/>
      <c r="G808" s="3" t="s">
        <v>1102</v>
      </c>
      <c r="H808" s="3" t="s">
        <v>1265</v>
      </c>
      <c r="J808" s="9"/>
      <c r="L808" s="9"/>
      <c r="N808" s="9"/>
      <c r="R808" s="9"/>
      <c r="T808" s="9"/>
      <c r="V808" s="50"/>
    </row>
    <row r="809" spans="1:22" x14ac:dyDescent="0.3">
      <c r="A809" s="2">
        <v>880784392</v>
      </c>
      <c r="B809" s="3" t="s">
        <v>1590</v>
      </c>
      <c r="C809" s="2">
        <v>880009147</v>
      </c>
      <c r="D809" s="3" t="s">
        <v>1107</v>
      </c>
      <c r="E809" s="2" t="s">
        <v>1094</v>
      </c>
      <c r="F809" s="2">
        <v>880001771</v>
      </c>
      <c r="G809" s="3" t="s">
        <v>1102</v>
      </c>
      <c r="H809" s="3" t="s">
        <v>1587</v>
      </c>
      <c r="J809" s="9"/>
      <c r="L809" s="9"/>
      <c r="N809" s="9"/>
      <c r="R809" s="9"/>
      <c r="T809" s="9"/>
      <c r="V809" s="50"/>
    </row>
    <row r="810" spans="1:22" x14ac:dyDescent="0.3">
      <c r="A810" s="2">
        <v>880784418</v>
      </c>
      <c r="B810" s="3" t="s">
        <v>588</v>
      </c>
      <c r="C810" s="2">
        <v>880784954</v>
      </c>
      <c r="D810" s="3" t="s">
        <v>1097</v>
      </c>
      <c r="E810" s="2" t="s">
        <v>1094</v>
      </c>
      <c r="F810" s="2"/>
      <c r="G810" s="3" t="s">
        <v>1095</v>
      </c>
      <c r="H810" s="3" t="s">
        <v>844</v>
      </c>
      <c r="J810" s="9"/>
      <c r="L810" s="9"/>
      <c r="N810" s="9"/>
      <c r="R810" s="9"/>
      <c r="T810" s="9"/>
      <c r="V810" s="50"/>
    </row>
    <row r="811" spans="1:22" x14ac:dyDescent="0.3">
      <c r="A811" s="2">
        <v>880784475</v>
      </c>
      <c r="B811" s="3" t="s">
        <v>1406</v>
      </c>
      <c r="C811" s="2">
        <v>540013042</v>
      </c>
      <c r="D811" s="3" t="s">
        <v>1110</v>
      </c>
      <c r="E811" s="2" t="s">
        <v>1094</v>
      </c>
      <c r="F811" s="2"/>
      <c r="G811" s="3" t="s">
        <v>1102</v>
      </c>
      <c r="H811" s="3" t="s">
        <v>846</v>
      </c>
      <c r="J811" s="9"/>
      <c r="L811" s="9"/>
      <c r="N811" s="9"/>
      <c r="R811" s="9"/>
      <c r="T811" s="9"/>
      <c r="V811" s="50"/>
    </row>
    <row r="812" spans="1:22" x14ac:dyDescent="0.3">
      <c r="A812" s="2">
        <v>880785258</v>
      </c>
      <c r="B812" s="3" t="s">
        <v>589</v>
      </c>
      <c r="C812" s="2">
        <v>880005970</v>
      </c>
      <c r="D812" s="3" t="s">
        <v>1101</v>
      </c>
      <c r="E812" s="2" t="s">
        <v>1094</v>
      </c>
      <c r="F812" s="2"/>
      <c r="G812" s="3" t="s">
        <v>1102</v>
      </c>
      <c r="H812" s="3" t="s">
        <v>866</v>
      </c>
      <c r="J812" s="9"/>
      <c r="L812" s="9"/>
      <c r="N812" s="9"/>
      <c r="R812" s="9"/>
      <c r="T812" s="9"/>
      <c r="V812" s="50"/>
    </row>
    <row r="813" spans="1:22" x14ac:dyDescent="0.3">
      <c r="A813" s="2">
        <v>880785266</v>
      </c>
      <c r="B813" s="3" t="s">
        <v>1591</v>
      </c>
      <c r="C813" s="2">
        <v>880009147</v>
      </c>
      <c r="D813" s="3" t="s">
        <v>1107</v>
      </c>
      <c r="E813" s="2" t="s">
        <v>1094</v>
      </c>
      <c r="F813" s="2">
        <v>880001771</v>
      </c>
      <c r="G813" s="3" t="s">
        <v>1102</v>
      </c>
      <c r="H813" s="3" t="s">
        <v>867</v>
      </c>
      <c r="J813" s="9"/>
      <c r="L813" s="9"/>
      <c r="N813" s="9"/>
      <c r="R813" s="9"/>
      <c r="T813" s="9"/>
      <c r="V813" s="50"/>
    </row>
    <row r="814" spans="1:22" x14ac:dyDescent="0.3">
      <c r="A814" s="2">
        <v>880785530</v>
      </c>
      <c r="B814" s="3" t="s">
        <v>1408</v>
      </c>
      <c r="C814" s="2">
        <v>880007786</v>
      </c>
      <c r="D814" s="3" t="s">
        <v>1107</v>
      </c>
      <c r="E814" s="2" t="s">
        <v>1108</v>
      </c>
      <c r="F814" s="2">
        <v>880786413</v>
      </c>
      <c r="G814" s="3" t="s">
        <v>1095</v>
      </c>
      <c r="H814" s="3" t="s">
        <v>1271</v>
      </c>
      <c r="J814" s="9"/>
      <c r="L814" s="9"/>
      <c r="N814" s="9"/>
      <c r="R814" s="9"/>
      <c r="T814" s="9"/>
      <c r="V814" s="50"/>
    </row>
    <row r="815" spans="1:22" x14ac:dyDescent="0.3">
      <c r="A815" s="2">
        <v>880785563</v>
      </c>
      <c r="B815" s="3" t="s">
        <v>590</v>
      </c>
      <c r="C815" s="2">
        <v>880007059</v>
      </c>
      <c r="D815" s="3" t="s">
        <v>1107</v>
      </c>
      <c r="E815" s="2" t="s">
        <v>1094</v>
      </c>
      <c r="F815" s="2"/>
      <c r="G815" s="3" t="s">
        <v>1095</v>
      </c>
      <c r="H815" s="3" t="s">
        <v>1592</v>
      </c>
      <c r="J815" s="9"/>
      <c r="L815" s="9"/>
      <c r="N815" s="9"/>
      <c r="R815" s="9"/>
      <c r="T815" s="9"/>
      <c r="V815" s="50"/>
    </row>
    <row r="816" spans="1:22" x14ac:dyDescent="0.3">
      <c r="A816" s="2">
        <v>880785571</v>
      </c>
      <c r="B816" s="3" t="s">
        <v>591</v>
      </c>
      <c r="C816" s="2">
        <v>880007331</v>
      </c>
      <c r="D816" s="3" t="s">
        <v>1100</v>
      </c>
      <c r="E816" s="2" t="s">
        <v>1094</v>
      </c>
      <c r="F816" s="2"/>
      <c r="G816" s="3" t="s">
        <v>1102</v>
      </c>
      <c r="H816" s="3" t="s">
        <v>868</v>
      </c>
      <c r="J816" s="9"/>
      <c r="L816" s="9"/>
      <c r="N816" s="9"/>
      <c r="R816" s="9"/>
      <c r="T816" s="9"/>
      <c r="V816" s="50"/>
    </row>
    <row r="817" spans="1:22" x14ac:dyDescent="0.3">
      <c r="A817" s="2">
        <v>880785589</v>
      </c>
      <c r="B817" s="3" t="s">
        <v>1593</v>
      </c>
      <c r="C817" s="2">
        <v>880009147</v>
      </c>
      <c r="D817" s="3" t="s">
        <v>1107</v>
      </c>
      <c r="E817" s="2" t="s">
        <v>1108</v>
      </c>
      <c r="F817" s="2">
        <v>880001771</v>
      </c>
      <c r="G817" s="3" t="s">
        <v>1102</v>
      </c>
      <c r="H817" s="3" t="s">
        <v>1270</v>
      </c>
      <c r="J817" s="9"/>
      <c r="L817" s="9"/>
      <c r="N817" s="9"/>
      <c r="R817" s="9"/>
      <c r="T817" s="9"/>
      <c r="V817" s="50"/>
    </row>
    <row r="818" spans="1:22" x14ac:dyDescent="0.3">
      <c r="A818" s="2">
        <v>880786306</v>
      </c>
      <c r="B818" s="3" t="s">
        <v>1594</v>
      </c>
      <c r="C818" s="2">
        <v>880780259</v>
      </c>
      <c r="D818" s="3" t="s">
        <v>1128</v>
      </c>
      <c r="E818" s="2" t="s">
        <v>1108</v>
      </c>
      <c r="F818" s="2">
        <v>880788823</v>
      </c>
      <c r="G818" s="3" t="s">
        <v>1095</v>
      </c>
      <c r="H818" s="3" t="s">
        <v>856</v>
      </c>
      <c r="J818" s="9"/>
      <c r="L818" s="9"/>
      <c r="N818" s="9"/>
      <c r="R818" s="9"/>
      <c r="T818" s="9"/>
      <c r="V818" s="50"/>
    </row>
    <row r="819" spans="1:22" x14ac:dyDescent="0.3">
      <c r="A819" s="2">
        <v>880786314</v>
      </c>
      <c r="B819" s="3" t="s">
        <v>592</v>
      </c>
      <c r="C819" s="2">
        <v>880780267</v>
      </c>
      <c r="D819" s="3" t="s">
        <v>1128</v>
      </c>
      <c r="E819" s="2" t="s">
        <v>1094</v>
      </c>
      <c r="F819" s="2"/>
      <c r="G819" s="3" t="s">
        <v>1095</v>
      </c>
      <c r="H819" s="3" t="s">
        <v>1259</v>
      </c>
      <c r="J819" s="9"/>
      <c r="L819" s="9"/>
      <c r="N819" s="9"/>
      <c r="R819" s="9"/>
      <c r="T819" s="9"/>
      <c r="V819" s="50"/>
    </row>
    <row r="820" spans="1:22" x14ac:dyDescent="0.3">
      <c r="A820" s="2">
        <v>880786322</v>
      </c>
      <c r="B820" s="3" t="s">
        <v>593</v>
      </c>
      <c r="C820" s="2">
        <v>880780317</v>
      </c>
      <c r="D820" s="3" t="s">
        <v>1100</v>
      </c>
      <c r="E820" s="2" t="s">
        <v>1094</v>
      </c>
      <c r="F820" s="2"/>
      <c r="G820" s="3" t="s">
        <v>1095</v>
      </c>
      <c r="H820" s="3" t="s">
        <v>869</v>
      </c>
      <c r="J820" s="9"/>
      <c r="L820" s="9"/>
      <c r="N820" s="9"/>
      <c r="R820" s="9"/>
      <c r="T820" s="9"/>
      <c r="V820" s="50"/>
    </row>
    <row r="821" spans="1:22" x14ac:dyDescent="0.3">
      <c r="A821" s="2">
        <v>880786330</v>
      </c>
      <c r="B821" s="3" t="s">
        <v>594</v>
      </c>
      <c r="C821" s="2">
        <v>880007331</v>
      </c>
      <c r="D821" s="3" t="s">
        <v>1100</v>
      </c>
      <c r="E821" s="2" t="s">
        <v>1094</v>
      </c>
      <c r="F821" s="2"/>
      <c r="G821" s="3" t="s">
        <v>1095</v>
      </c>
      <c r="H821" s="3" t="s">
        <v>868</v>
      </c>
      <c r="J821" s="9"/>
      <c r="L821" s="9"/>
      <c r="N821" s="9"/>
      <c r="R821" s="9"/>
      <c r="T821" s="9"/>
      <c r="V821" s="50"/>
    </row>
    <row r="822" spans="1:22" x14ac:dyDescent="0.3">
      <c r="A822" s="2">
        <v>880786355</v>
      </c>
      <c r="B822" s="3" t="s">
        <v>1595</v>
      </c>
      <c r="C822" s="2">
        <v>880009147</v>
      </c>
      <c r="D822" s="3" t="s">
        <v>1107</v>
      </c>
      <c r="E822" s="2" t="s">
        <v>1094</v>
      </c>
      <c r="F822" s="2">
        <v>880005079</v>
      </c>
      <c r="G822" s="3" t="s">
        <v>1095</v>
      </c>
      <c r="H822" s="3" t="s">
        <v>867</v>
      </c>
      <c r="J822" s="9"/>
      <c r="L822" s="9"/>
      <c r="N822" s="9"/>
      <c r="R822" s="9"/>
      <c r="T822" s="9"/>
      <c r="V822" s="50"/>
    </row>
    <row r="823" spans="1:22" x14ac:dyDescent="0.3">
      <c r="A823" s="2">
        <v>880786363</v>
      </c>
      <c r="B823" s="3" t="s">
        <v>595</v>
      </c>
      <c r="C823" s="2">
        <v>880780333</v>
      </c>
      <c r="D823" s="3" t="s">
        <v>1128</v>
      </c>
      <c r="E823" s="2" t="s">
        <v>1094</v>
      </c>
      <c r="F823" s="2"/>
      <c r="G823" s="3" t="s">
        <v>1095</v>
      </c>
      <c r="H823" s="3" t="s">
        <v>848</v>
      </c>
      <c r="J823" s="9"/>
      <c r="L823" s="9"/>
      <c r="N823" s="9"/>
      <c r="R823" s="9"/>
      <c r="T823" s="9"/>
      <c r="V823" s="50"/>
    </row>
    <row r="824" spans="1:22" x14ac:dyDescent="0.3">
      <c r="A824" s="2">
        <v>880786371</v>
      </c>
      <c r="B824" s="3" t="s">
        <v>596</v>
      </c>
      <c r="C824" s="2">
        <v>880006325</v>
      </c>
      <c r="D824" s="3" t="s">
        <v>1107</v>
      </c>
      <c r="E824" s="2" t="s">
        <v>1094</v>
      </c>
      <c r="F824" s="2"/>
      <c r="G824" s="3" t="s">
        <v>1095</v>
      </c>
      <c r="H824" s="3" t="s">
        <v>850</v>
      </c>
      <c r="J824" s="9"/>
      <c r="L824" s="9"/>
      <c r="N824" s="9"/>
      <c r="R824" s="9"/>
      <c r="T824" s="9"/>
      <c r="V824" s="50"/>
    </row>
    <row r="825" spans="1:22" x14ac:dyDescent="0.3">
      <c r="A825" s="2">
        <v>880786389</v>
      </c>
      <c r="B825" s="3" t="s">
        <v>597</v>
      </c>
      <c r="C825" s="2">
        <v>880008255</v>
      </c>
      <c r="D825" s="3" t="s">
        <v>1100</v>
      </c>
      <c r="E825" s="2" t="s">
        <v>1094</v>
      </c>
      <c r="F825" s="2"/>
      <c r="G825" s="3" t="s">
        <v>1095</v>
      </c>
      <c r="H825" s="3" t="s">
        <v>849</v>
      </c>
      <c r="J825" s="9"/>
      <c r="L825" s="9"/>
      <c r="N825" s="9"/>
      <c r="R825" s="9"/>
      <c r="T825" s="9"/>
      <c r="V825" s="50"/>
    </row>
    <row r="826" spans="1:22" x14ac:dyDescent="0.3">
      <c r="A826" s="2">
        <v>880786397</v>
      </c>
      <c r="B826" s="3" t="s">
        <v>1596</v>
      </c>
      <c r="C826" s="2">
        <v>880009147</v>
      </c>
      <c r="D826" s="3" t="s">
        <v>1107</v>
      </c>
      <c r="E826" s="2" t="s">
        <v>1108</v>
      </c>
      <c r="F826" s="2">
        <v>880005079</v>
      </c>
      <c r="G826" s="3" t="s">
        <v>1095</v>
      </c>
      <c r="H826" s="3" t="s">
        <v>1270</v>
      </c>
      <c r="J826" s="9"/>
      <c r="L826" s="9"/>
      <c r="N826" s="9"/>
      <c r="R826" s="9"/>
      <c r="T826" s="9"/>
      <c r="V826" s="50"/>
    </row>
    <row r="827" spans="1:22" x14ac:dyDescent="0.3">
      <c r="A827" s="2">
        <v>880786405</v>
      </c>
      <c r="B827" s="3" t="s">
        <v>1597</v>
      </c>
      <c r="C827" s="2">
        <v>880009147</v>
      </c>
      <c r="D827" s="3" t="s">
        <v>1107</v>
      </c>
      <c r="E827" s="2" t="s">
        <v>1108</v>
      </c>
      <c r="F827" s="2">
        <v>880005079</v>
      </c>
      <c r="G827" s="3" t="s">
        <v>1095</v>
      </c>
      <c r="H827" s="3" t="s">
        <v>870</v>
      </c>
      <c r="J827" s="9"/>
      <c r="L827" s="9"/>
      <c r="N827" s="9"/>
      <c r="R827" s="9"/>
      <c r="T827" s="9"/>
      <c r="V827" s="50"/>
    </row>
    <row r="828" spans="1:22" x14ac:dyDescent="0.3">
      <c r="A828" s="2">
        <v>880786413</v>
      </c>
      <c r="B828" s="3" t="s">
        <v>598</v>
      </c>
      <c r="C828" s="2">
        <v>880007786</v>
      </c>
      <c r="D828" s="3" t="s">
        <v>1107</v>
      </c>
      <c r="E828" s="2" t="s">
        <v>1094</v>
      </c>
      <c r="F828" s="2"/>
      <c r="G828" s="3" t="s">
        <v>1095</v>
      </c>
      <c r="H828" s="3" t="s">
        <v>865</v>
      </c>
      <c r="J828" s="9"/>
      <c r="L828" s="9"/>
      <c r="N828" s="9"/>
      <c r="R828" s="9"/>
      <c r="T828" s="9"/>
      <c r="V828" s="50"/>
    </row>
    <row r="829" spans="1:22" x14ac:dyDescent="0.3">
      <c r="A829" s="2">
        <v>880786421</v>
      </c>
      <c r="B829" s="3" t="s">
        <v>1407</v>
      </c>
      <c r="C829" s="2">
        <v>880006325</v>
      </c>
      <c r="D829" s="3" t="s">
        <v>1107</v>
      </c>
      <c r="E829" s="2" t="s">
        <v>1108</v>
      </c>
      <c r="F829" s="2">
        <v>880786371</v>
      </c>
      <c r="G829" s="3" t="s">
        <v>1095</v>
      </c>
      <c r="H829" s="3" t="s">
        <v>1269</v>
      </c>
      <c r="J829" s="9"/>
      <c r="L829" s="9"/>
      <c r="N829" s="9"/>
      <c r="R829" s="9"/>
      <c r="T829" s="9"/>
      <c r="V829" s="50"/>
    </row>
    <row r="830" spans="1:22" x14ac:dyDescent="0.3">
      <c r="A830" s="2">
        <v>880786447</v>
      </c>
      <c r="B830" s="3" t="s">
        <v>599</v>
      </c>
      <c r="C830" s="2">
        <v>880780093</v>
      </c>
      <c r="D830" s="3" t="s">
        <v>1128</v>
      </c>
      <c r="E830" s="2" t="s">
        <v>1094</v>
      </c>
      <c r="F830" s="2"/>
      <c r="G830" s="3" t="s">
        <v>1095</v>
      </c>
      <c r="H830" s="3" t="s">
        <v>861</v>
      </c>
      <c r="J830" s="9"/>
      <c r="L830" s="9"/>
      <c r="N830" s="9"/>
      <c r="R830" s="9"/>
      <c r="T830" s="9"/>
      <c r="V830" s="50"/>
    </row>
    <row r="831" spans="1:22" x14ac:dyDescent="0.3">
      <c r="A831" s="2">
        <v>880786462</v>
      </c>
      <c r="B831" s="3" t="s">
        <v>600</v>
      </c>
      <c r="C831" s="2">
        <v>880000922</v>
      </c>
      <c r="D831" s="3" t="s">
        <v>1098</v>
      </c>
      <c r="E831" s="2" t="s">
        <v>1094</v>
      </c>
      <c r="F831" s="2"/>
      <c r="G831" s="3" t="s">
        <v>1095</v>
      </c>
      <c r="H831" s="3" t="s">
        <v>1598</v>
      </c>
      <c r="J831" s="9"/>
      <c r="L831" s="9"/>
      <c r="N831" s="9"/>
      <c r="R831" s="9"/>
      <c r="T831" s="9"/>
      <c r="V831" s="50"/>
    </row>
    <row r="832" spans="1:22" x14ac:dyDescent="0.3">
      <c r="A832" s="2">
        <v>880787379</v>
      </c>
      <c r="B832" s="3" t="s">
        <v>601</v>
      </c>
      <c r="C832" s="2">
        <v>880780259</v>
      </c>
      <c r="D832" s="3" t="s">
        <v>1128</v>
      </c>
      <c r="E832" s="2" t="s">
        <v>1094</v>
      </c>
      <c r="F832" s="2"/>
      <c r="G832" s="3" t="s">
        <v>1102</v>
      </c>
      <c r="H832" s="3" t="s">
        <v>856</v>
      </c>
      <c r="J832" s="9"/>
      <c r="L832" s="9"/>
      <c r="N832" s="9"/>
      <c r="R832" s="9"/>
      <c r="T832" s="9"/>
      <c r="V832" s="50"/>
    </row>
    <row r="833" spans="1:22" x14ac:dyDescent="0.3">
      <c r="A833" s="2">
        <v>880788021</v>
      </c>
      <c r="B833" s="3" t="s">
        <v>602</v>
      </c>
      <c r="C833" s="2">
        <v>880007299</v>
      </c>
      <c r="D833" s="3" t="s">
        <v>1107</v>
      </c>
      <c r="E833" s="2" t="s">
        <v>1094</v>
      </c>
      <c r="F833" s="2"/>
      <c r="G833" s="3" t="s">
        <v>1102</v>
      </c>
      <c r="H833" s="3" t="s">
        <v>845</v>
      </c>
      <c r="J833" s="9"/>
      <c r="L833" s="9"/>
      <c r="N833" s="9"/>
      <c r="R833" s="9"/>
      <c r="T833" s="9"/>
      <c r="V833" s="50"/>
    </row>
    <row r="834" spans="1:22" x14ac:dyDescent="0.3">
      <c r="A834" s="2">
        <v>880788039</v>
      </c>
      <c r="B834" s="3" t="s">
        <v>1599</v>
      </c>
      <c r="C834" s="2">
        <v>880009147</v>
      </c>
      <c r="D834" s="3" t="s">
        <v>1107</v>
      </c>
      <c r="E834" s="2" t="s">
        <v>1108</v>
      </c>
      <c r="F834" s="2">
        <v>880001771</v>
      </c>
      <c r="G834" s="3" t="s">
        <v>1102</v>
      </c>
      <c r="H834" s="3" t="s">
        <v>870</v>
      </c>
      <c r="J834" s="9"/>
      <c r="L834" s="9"/>
      <c r="N834" s="9"/>
      <c r="R834" s="9"/>
      <c r="T834" s="9"/>
      <c r="V834" s="50"/>
    </row>
    <row r="835" spans="1:22" x14ac:dyDescent="0.3">
      <c r="A835" s="2">
        <v>880788088</v>
      </c>
      <c r="B835" s="3" t="s">
        <v>603</v>
      </c>
      <c r="C835" s="2">
        <v>880000963</v>
      </c>
      <c r="D835" s="3" t="s">
        <v>1098</v>
      </c>
      <c r="E835" s="2" t="s">
        <v>1094</v>
      </c>
      <c r="F835" s="2"/>
      <c r="G835" s="3" t="s">
        <v>1095</v>
      </c>
      <c r="H835" s="3" t="s">
        <v>1267</v>
      </c>
      <c r="J835" s="9"/>
      <c r="L835" s="9"/>
      <c r="N835" s="9"/>
      <c r="R835" s="9"/>
      <c r="T835" s="9"/>
      <c r="V835" s="50"/>
    </row>
    <row r="836" spans="1:22" x14ac:dyDescent="0.3">
      <c r="A836" s="2">
        <v>880788534</v>
      </c>
      <c r="B836" s="3" t="s">
        <v>1600</v>
      </c>
      <c r="C836" s="2">
        <v>880784491</v>
      </c>
      <c r="D836" s="3" t="s">
        <v>1097</v>
      </c>
      <c r="E836" s="2" t="s">
        <v>1108</v>
      </c>
      <c r="F836" s="2">
        <v>880783428</v>
      </c>
      <c r="G836" s="3" t="s">
        <v>1095</v>
      </c>
      <c r="H836" s="3" t="s">
        <v>851</v>
      </c>
      <c r="J836" s="9"/>
      <c r="L836" s="9"/>
      <c r="N836" s="9"/>
      <c r="R836" s="9"/>
      <c r="T836" s="9"/>
      <c r="V836" s="50"/>
    </row>
    <row r="837" spans="1:22" x14ac:dyDescent="0.3">
      <c r="A837" s="2">
        <v>880788807</v>
      </c>
      <c r="B837" s="3" t="s">
        <v>604</v>
      </c>
      <c r="C837" s="2">
        <v>880000872</v>
      </c>
      <c r="D837" s="3" t="s">
        <v>1140</v>
      </c>
      <c r="E837" s="2" t="s">
        <v>1094</v>
      </c>
      <c r="F837" s="2"/>
      <c r="G837" s="3" t="s">
        <v>1095</v>
      </c>
      <c r="H837" s="3" t="s">
        <v>1273</v>
      </c>
      <c r="J837" s="9"/>
      <c r="L837" s="9"/>
      <c r="N837" s="9"/>
      <c r="R837" s="9"/>
      <c r="T837" s="9"/>
      <c r="V837" s="50"/>
    </row>
    <row r="838" spans="1:22" x14ac:dyDescent="0.3">
      <c r="A838" s="2">
        <v>880788823</v>
      </c>
      <c r="B838" s="3" t="s">
        <v>1410</v>
      </c>
      <c r="C838" s="2">
        <v>880780259</v>
      </c>
      <c r="D838" s="3" t="s">
        <v>1128</v>
      </c>
      <c r="E838" s="2" t="s">
        <v>1094</v>
      </c>
      <c r="F838" s="2"/>
      <c r="G838" s="3" t="s">
        <v>1095</v>
      </c>
      <c r="H838" s="3" t="s">
        <v>856</v>
      </c>
      <c r="J838" s="9"/>
      <c r="L838" s="9"/>
      <c r="N838" s="9"/>
      <c r="R838" s="9"/>
      <c r="T838" s="9"/>
      <c r="V838" s="50"/>
    </row>
    <row r="839" spans="1:22" x14ac:dyDescent="0.3">
      <c r="A839" s="2">
        <v>880788849</v>
      </c>
      <c r="B839" s="3" t="s">
        <v>1409</v>
      </c>
      <c r="C839" s="2">
        <v>880007448</v>
      </c>
      <c r="D839" s="3" t="s">
        <v>1272</v>
      </c>
      <c r="E839" s="2" t="s">
        <v>1094</v>
      </c>
      <c r="F839" s="2"/>
      <c r="G839" s="3" t="s">
        <v>1095</v>
      </c>
      <c r="H839" s="3" t="s">
        <v>846</v>
      </c>
      <c r="J839" s="9"/>
      <c r="L839" s="9"/>
      <c r="N839" s="9"/>
      <c r="R839" s="9"/>
      <c r="T839" s="9"/>
      <c r="V839" s="50"/>
    </row>
    <row r="840" spans="1:22" x14ac:dyDescent="0.3">
      <c r="A840" s="2">
        <v>880789185</v>
      </c>
      <c r="B840" s="3" t="s">
        <v>605</v>
      </c>
      <c r="C840" s="2">
        <v>880007778</v>
      </c>
      <c r="D840" s="3" t="s">
        <v>1101</v>
      </c>
      <c r="E840" s="2" t="s">
        <v>1094</v>
      </c>
      <c r="F840" s="2"/>
      <c r="G840" s="3" t="s">
        <v>1095</v>
      </c>
      <c r="H840" s="3" t="s">
        <v>871</v>
      </c>
      <c r="J840" s="9"/>
      <c r="L840" s="9"/>
      <c r="N840" s="9"/>
      <c r="R840" s="9"/>
      <c r="T840" s="9"/>
      <c r="V840" s="50"/>
    </row>
    <row r="841" spans="1:22" x14ac:dyDescent="0.3">
      <c r="A841" s="2">
        <v>880789276</v>
      </c>
      <c r="B841" s="3" t="s">
        <v>606</v>
      </c>
      <c r="C841" s="2">
        <v>880001094</v>
      </c>
      <c r="D841" s="3" t="s">
        <v>1098</v>
      </c>
      <c r="E841" s="2" t="s">
        <v>1094</v>
      </c>
      <c r="F841" s="2"/>
      <c r="G841" s="3" t="s">
        <v>1095</v>
      </c>
      <c r="H841" s="3" t="s">
        <v>1587</v>
      </c>
      <c r="J841" s="9"/>
      <c r="L841" s="9"/>
      <c r="N841" s="9"/>
      <c r="R841" s="9"/>
      <c r="T841" s="9"/>
      <c r="V841" s="50"/>
    </row>
    <row r="842" spans="1:22" x14ac:dyDescent="0.3">
      <c r="A842" s="2"/>
      <c r="B842" s="3"/>
      <c r="C842" s="2"/>
      <c r="D842" s="3"/>
      <c r="E842" s="2"/>
      <c r="F842" s="2"/>
      <c r="G842" s="3"/>
      <c r="H842" s="3"/>
      <c r="J842" s="9"/>
      <c r="L842" s="9"/>
      <c r="N842" s="9"/>
      <c r="R842" s="9"/>
      <c r="T842" s="9"/>
      <c r="V842" s="50"/>
    </row>
    <row r="843" spans="1:22" x14ac:dyDescent="0.3">
      <c r="A843" s="2"/>
      <c r="B843" s="3"/>
      <c r="C843" s="2"/>
      <c r="D843" s="3"/>
      <c r="E843" s="2"/>
      <c r="F843" s="2"/>
      <c r="G843" s="3"/>
      <c r="H843" s="3"/>
      <c r="J843" s="9"/>
      <c r="L843" s="9"/>
      <c r="N843" s="9"/>
      <c r="R843" s="9"/>
      <c r="T843" s="9"/>
      <c r="V843" s="50"/>
    </row>
    <row r="844" spans="1:22" x14ac:dyDescent="0.3">
      <c r="A844" s="2"/>
      <c r="B844" s="3"/>
      <c r="C844" s="2"/>
      <c r="D844" s="3"/>
      <c r="E844" s="2"/>
      <c r="F844" s="2"/>
      <c r="G844" s="3"/>
      <c r="H844" s="3"/>
      <c r="J844" s="9"/>
      <c r="L844" s="9"/>
      <c r="N844" s="9"/>
      <c r="R844" s="9"/>
      <c r="T844" s="9"/>
      <c r="V844" s="50"/>
    </row>
    <row r="845" spans="1:22" x14ac:dyDescent="0.3">
      <c r="A845" s="2"/>
      <c r="B845" s="3"/>
      <c r="C845" s="2"/>
      <c r="D845" s="3"/>
      <c r="E845" s="2"/>
      <c r="F845" s="2"/>
      <c r="G845" s="3"/>
      <c r="H845" s="3"/>
      <c r="J845" s="9"/>
      <c r="L845" s="9"/>
      <c r="N845" s="9"/>
      <c r="R845" s="9"/>
      <c r="T845" s="9"/>
      <c r="V845" s="50"/>
    </row>
    <row r="846" spans="1:22" x14ac:dyDescent="0.3">
      <c r="A846" s="2"/>
      <c r="B846" s="3"/>
      <c r="C846" s="2"/>
      <c r="D846" s="3"/>
      <c r="E846" s="2"/>
      <c r="F846" s="2"/>
      <c r="G846" s="3"/>
      <c r="H846" s="3"/>
      <c r="J846" s="9"/>
      <c r="L846" s="9"/>
      <c r="N846" s="9"/>
      <c r="R846" s="9"/>
      <c r="T846" s="9"/>
      <c r="V846" s="50"/>
    </row>
    <row r="847" spans="1:22" x14ac:dyDescent="0.3">
      <c r="A847" s="2"/>
      <c r="B847" s="3"/>
      <c r="C847" s="2"/>
      <c r="D847" s="3"/>
      <c r="E847" s="2"/>
      <c r="F847" s="2"/>
      <c r="G847" s="3"/>
      <c r="H847" s="3"/>
      <c r="J847" s="9"/>
      <c r="L847" s="9"/>
      <c r="N847" s="9"/>
      <c r="R847" s="9"/>
      <c r="T847" s="9"/>
      <c r="V847" s="50"/>
    </row>
    <row r="848" spans="1:22" x14ac:dyDescent="0.3">
      <c r="A848" s="2"/>
      <c r="B848" s="3"/>
      <c r="C848" s="2"/>
      <c r="D848" s="3"/>
      <c r="E848" s="2"/>
      <c r="F848" s="2"/>
      <c r="G848" s="3"/>
      <c r="H848" s="3"/>
      <c r="J848" s="9"/>
      <c r="L848" s="9"/>
      <c r="N848" s="9"/>
      <c r="R848" s="9"/>
      <c r="T848" s="9"/>
      <c r="V848" s="50"/>
    </row>
    <row r="849" spans="1:22" x14ac:dyDescent="0.3">
      <c r="A849" s="2"/>
      <c r="B849" s="3"/>
      <c r="C849" s="2"/>
      <c r="D849" s="3"/>
      <c r="E849" s="2"/>
      <c r="F849" s="2"/>
      <c r="G849" s="3"/>
      <c r="H849" s="3"/>
      <c r="J849" s="9"/>
      <c r="L849" s="9"/>
      <c r="N849" s="9"/>
      <c r="R849" s="9"/>
      <c r="T849" s="9"/>
      <c r="V849" s="50"/>
    </row>
    <row r="850" spans="1:22" x14ac:dyDescent="0.3">
      <c r="A850" s="2"/>
      <c r="B850" s="3"/>
      <c r="C850" s="2"/>
      <c r="D850" s="3"/>
      <c r="E850" s="2"/>
      <c r="F850" s="2"/>
      <c r="G850" s="3"/>
      <c r="H850" s="3"/>
      <c r="J850" s="9"/>
      <c r="L850" s="9"/>
      <c r="N850" s="9"/>
      <c r="R850" s="9"/>
      <c r="T850" s="9"/>
      <c r="V850" s="50"/>
    </row>
    <row r="851" spans="1:22" x14ac:dyDescent="0.3">
      <c r="A851" s="2"/>
      <c r="B851" s="3"/>
      <c r="C851" s="2"/>
      <c r="D851" s="3"/>
      <c r="E851" s="2"/>
      <c r="F851" s="2"/>
      <c r="G851" s="3"/>
      <c r="H851" s="3"/>
      <c r="J851" s="9"/>
      <c r="L851" s="9"/>
      <c r="N851" s="9"/>
      <c r="R851" s="9"/>
      <c r="T851" s="9"/>
      <c r="V851" s="50"/>
    </row>
    <row r="852" spans="1:22" x14ac:dyDescent="0.3">
      <c r="A852" s="2"/>
      <c r="B852" s="3"/>
      <c r="C852" s="2"/>
      <c r="D852" s="3"/>
      <c r="E852" s="2"/>
      <c r="F852" s="2"/>
      <c r="G852" s="3"/>
      <c r="H852" s="3"/>
      <c r="J852" s="9"/>
      <c r="L852" s="9"/>
      <c r="N852" s="9"/>
      <c r="R852" s="9"/>
      <c r="T852" s="9"/>
      <c r="V852" s="50"/>
    </row>
    <row r="853" spans="1:22" x14ac:dyDescent="0.3">
      <c r="A853" s="2"/>
      <c r="B853" s="3"/>
      <c r="C853" s="2"/>
      <c r="D853" s="3"/>
      <c r="E853" s="2"/>
      <c r="F853" s="2"/>
      <c r="G853" s="3"/>
      <c r="H853" s="3"/>
      <c r="J853" s="9"/>
      <c r="L853" s="9"/>
      <c r="N853" s="9"/>
      <c r="R853" s="9"/>
      <c r="T853" s="9"/>
      <c r="V853" s="50"/>
    </row>
    <row r="854" spans="1:22" x14ac:dyDescent="0.3">
      <c r="A854" s="2"/>
      <c r="B854" s="3"/>
      <c r="C854" s="2"/>
      <c r="D854" s="3"/>
      <c r="E854" s="2"/>
      <c r="F854" s="2"/>
      <c r="G854" s="3"/>
      <c r="H854" s="3"/>
      <c r="J854" s="9"/>
      <c r="L854" s="9"/>
      <c r="N854" s="9"/>
      <c r="R854" s="9"/>
      <c r="T854" s="9"/>
      <c r="V854" s="50"/>
    </row>
    <row r="855" spans="1:22" x14ac:dyDescent="0.3">
      <c r="A855" s="2"/>
      <c r="B855" s="3"/>
      <c r="C855" s="2"/>
      <c r="D855" s="3"/>
      <c r="E855" s="2"/>
      <c r="F855" s="2"/>
      <c r="G855" s="3"/>
      <c r="H855" s="3"/>
      <c r="J855" s="9"/>
      <c r="L855" s="9"/>
      <c r="N855" s="9"/>
      <c r="R855" s="9"/>
      <c r="T855" s="9"/>
      <c r="V855" s="50"/>
    </row>
    <row r="856" spans="1:22" x14ac:dyDescent="0.3">
      <c r="A856" s="2"/>
      <c r="B856" s="3"/>
      <c r="C856" s="2"/>
      <c r="D856" s="3"/>
      <c r="E856" s="2"/>
      <c r="F856" s="2"/>
      <c r="G856" s="3"/>
      <c r="H856" s="3"/>
      <c r="J856" s="9"/>
      <c r="L856" s="9"/>
      <c r="N856" s="9"/>
      <c r="R856" s="9"/>
      <c r="T856" s="9"/>
      <c r="V856" s="50"/>
    </row>
    <row r="857" spans="1:22" x14ac:dyDescent="0.3">
      <c r="A857" s="2"/>
      <c r="B857" s="3"/>
      <c r="C857" s="2"/>
      <c r="D857" s="3"/>
      <c r="E857" s="2"/>
      <c r="F857" s="2"/>
      <c r="G857" s="3"/>
      <c r="H857" s="3"/>
      <c r="J857" s="9"/>
      <c r="L857" s="9"/>
      <c r="N857" s="9"/>
      <c r="R857" s="9"/>
      <c r="T857" s="9"/>
      <c r="V857" s="50"/>
    </row>
    <row r="858" spans="1:22" x14ac:dyDescent="0.3">
      <c r="A858" s="2"/>
      <c r="B858" s="3"/>
      <c r="C858" s="2"/>
      <c r="D858" s="3"/>
      <c r="E858" s="2"/>
      <c r="F858" s="2"/>
      <c r="G858" s="3"/>
      <c r="H858" s="3"/>
      <c r="J858" s="9"/>
      <c r="L858" s="9"/>
      <c r="N858" s="9"/>
      <c r="R858" s="9"/>
      <c r="T858" s="9"/>
      <c r="V858" s="50"/>
    </row>
    <row r="859" spans="1:22" x14ac:dyDescent="0.3">
      <c r="A859" s="2"/>
      <c r="B859" s="3"/>
      <c r="C859" s="2"/>
      <c r="D859" s="3"/>
      <c r="E859" s="2"/>
      <c r="F859" s="2"/>
      <c r="G859" s="3"/>
      <c r="H859" s="3"/>
      <c r="J859" s="9"/>
      <c r="L859" s="9"/>
      <c r="N859" s="9"/>
      <c r="R859" s="9"/>
      <c r="T859" s="9"/>
      <c r="V859" s="50"/>
    </row>
    <row r="860" spans="1:22" x14ac:dyDescent="0.3">
      <c r="A860" s="2"/>
      <c r="B860" s="3"/>
      <c r="C860" s="2"/>
      <c r="D860" s="3"/>
      <c r="E860" s="2"/>
      <c r="F860" s="2"/>
      <c r="G860" s="3"/>
      <c r="H860" s="3"/>
      <c r="J860" s="9"/>
      <c r="L860" s="9"/>
      <c r="N860" s="9"/>
      <c r="R860" s="9"/>
      <c r="T860" s="9"/>
      <c r="V860" s="50"/>
    </row>
    <row r="861" spans="1:22" x14ac:dyDescent="0.3">
      <c r="A861" s="2"/>
      <c r="B861" s="3"/>
      <c r="C861" s="2"/>
      <c r="D861" s="3"/>
      <c r="E861" s="2"/>
      <c r="F861" s="2"/>
      <c r="G861" s="3"/>
      <c r="H861" s="3"/>
      <c r="J861" s="9"/>
      <c r="L861" s="9"/>
      <c r="N861" s="9"/>
      <c r="R861" s="9"/>
      <c r="T861" s="9"/>
      <c r="V861" s="50"/>
    </row>
    <row r="862" spans="1:22" x14ac:dyDescent="0.3">
      <c r="A862" s="2"/>
      <c r="B862" s="3"/>
      <c r="C862" s="2"/>
      <c r="D862" s="3"/>
      <c r="E862" s="2"/>
      <c r="F862" s="2"/>
      <c r="G862" s="3"/>
      <c r="H862" s="3"/>
      <c r="J862" s="9"/>
      <c r="L862" s="9"/>
      <c r="N862" s="9"/>
      <c r="R862" s="9"/>
      <c r="T862" s="9"/>
      <c r="V862" s="50"/>
    </row>
    <row r="863" spans="1:22" x14ac:dyDescent="0.3">
      <c r="A863" s="2"/>
      <c r="B863" s="3"/>
      <c r="C863" s="2"/>
      <c r="D863" s="3"/>
      <c r="E863" s="2"/>
      <c r="F863" s="2"/>
      <c r="G863" s="3"/>
      <c r="H863" s="3"/>
      <c r="J863" s="9"/>
      <c r="L863" s="9"/>
      <c r="N863" s="9"/>
      <c r="R863" s="9"/>
      <c r="T863" s="9"/>
      <c r="V863" s="50"/>
    </row>
    <row r="864" spans="1:22" x14ac:dyDescent="0.3">
      <c r="A864" s="2"/>
      <c r="B864" s="3"/>
      <c r="C864" s="2"/>
      <c r="D864" s="3"/>
      <c r="E864" s="2"/>
      <c r="F864" s="2"/>
      <c r="G864" s="3"/>
      <c r="H864" s="3"/>
      <c r="J864" s="9"/>
      <c r="L864" s="9"/>
      <c r="N864" s="9"/>
      <c r="R864" s="9"/>
      <c r="T864" s="9"/>
      <c r="V864" s="50"/>
    </row>
    <row r="865" spans="1:22" x14ac:dyDescent="0.3">
      <c r="A865" s="2"/>
      <c r="B865" s="3"/>
      <c r="C865" s="2"/>
      <c r="D865" s="3"/>
      <c r="E865" s="2"/>
      <c r="F865" s="2"/>
      <c r="G865" s="3"/>
      <c r="H865" s="3"/>
      <c r="J865" s="9"/>
      <c r="L865" s="9"/>
      <c r="N865" s="9"/>
      <c r="R865" s="9"/>
      <c r="T865" s="9"/>
      <c r="V865" s="50"/>
    </row>
    <row r="866" spans="1:22" x14ac:dyDescent="0.3">
      <c r="A866" s="2"/>
      <c r="B866" s="3"/>
      <c r="C866" s="2"/>
      <c r="D866" s="3"/>
      <c r="E866" s="2"/>
      <c r="F866" s="2"/>
      <c r="G866" s="3"/>
      <c r="H866" s="3"/>
      <c r="J866" s="9"/>
      <c r="L866" s="9"/>
      <c r="N866" s="9"/>
      <c r="R866" s="9"/>
      <c r="T866" s="9"/>
      <c r="V866" s="50"/>
    </row>
    <row r="867" spans="1:22" x14ac:dyDescent="0.3">
      <c r="A867" s="2"/>
      <c r="B867" s="3"/>
      <c r="C867" s="2"/>
      <c r="D867" s="3"/>
      <c r="E867" s="2"/>
      <c r="F867" s="2"/>
      <c r="G867" s="3"/>
      <c r="H867" s="3"/>
      <c r="J867" s="9"/>
      <c r="L867" s="9"/>
      <c r="N867" s="9"/>
      <c r="R867" s="9"/>
      <c r="T867" s="9"/>
      <c r="V867" s="50"/>
    </row>
    <row r="868" spans="1:22" x14ac:dyDescent="0.3">
      <c r="A868" s="2"/>
      <c r="B868" s="3"/>
      <c r="C868" s="2"/>
      <c r="D868" s="3"/>
      <c r="E868" s="2"/>
      <c r="F868" s="2"/>
      <c r="G868" s="3"/>
      <c r="H868" s="3"/>
      <c r="J868" s="9"/>
      <c r="L868" s="9"/>
      <c r="N868" s="9"/>
      <c r="R868" s="9"/>
      <c r="T868" s="9"/>
      <c r="V868" s="50"/>
    </row>
    <row r="869" spans="1:22" x14ac:dyDescent="0.3">
      <c r="A869" s="2"/>
      <c r="B869" s="3"/>
      <c r="C869" s="2"/>
      <c r="D869" s="3"/>
      <c r="E869" s="2"/>
      <c r="F869" s="2"/>
      <c r="G869" s="3"/>
      <c r="H869" s="3"/>
      <c r="J869" s="9"/>
      <c r="L869" s="9"/>
      <c r="N869" s="9"/>
      <c r="R869" s="9"/>
      <c r="T869" s="9"/>
      <c r="V869" s="50"/>
    </row>
    <row r="870" spans="1:22" x14ac:dyDescent="0.3">
      <c r="A870" s="2"/>
      <c r="B870" s="3"/>
      <c r="C870" s="2"/>
      <c r="D870" s="3"/>
      <c r="E870" s="2"/>
      <c r="F870" s="2"/>
      <c r="G870" s="3"/>
      <c r="H870" s="3"/>
      <c r="J870" s="9"/>
      <c r="L870" s="9"/>
      <c r="N870" s="9"/>
      <c r="R870" s="9"/>
      <c r="T870" s="9"/>
      <c r="V870" s="50"/>
    </row>
    <row r="871" spans="1:22" x14ac:dyDescent="0.3">
      <c r="A871" s="2"/>
      <c r="B871" s="3"/>
      <c r="C871" s="2"/>
      <c r="D871" s="3"/>
      <c r="E871" s="2"/>
      <c r="F871" s="2"/>
      <c r="G871" s="3"/>
      <c r="H871" s="3"/>
      <c r="J871" s="9"/>
      <c r="L871" s="9"/>
      <c r="N871" s="9"/>
      <c r="R871" s="9"/>
      <c r="T871" s="9"/>
      <c r="V871" s="50"/>
    </row>
    <row r="872" spans="1:22" x14ac:dyDescent="0.3">
      <c r="A872" s="2"/>
      <c r="B872" s="3"/>
      <c r="C872" s="2"/>
      <c r="D872" s="3"/>
      <c r="E872" s="2"/>
      <c r="F872" s="2"/>
      <c r="G872" s="3"/>
      <c r="H872" s="3"/>
      <c r="J872" s="9"/>
      <c r="L872" s="9"/>
      <c r="N872" s="9"/>
      <c r="R872" s="9"/>
      <c r="T872" s="9"/>
      <c r="V872" s="50"/>
    </row>
    <row r="873" spans="1:22" x14ac:dyDescent="0.3">
      <c r="A873" s="2"/>
      <c r="B873" s="3"/>
      <c r="C873" s="2"/>
      <c r="D873" s="3"/>
      <c r="E873" s="2"/>
      <c r="F873" s="2"/>
      <c r="G873" s="3"/>
      <c r="H873" s="3"/>
      <c r="J873" s="9"/>
      <c r="L873" s="9"/>
      <c r="N873" s="9"/>
      <c r="R873" s="9"/>
      <c r="T873" s="9"/>
      <c r="V873" s="50"/>
    </row>
    <row r="874" spans="1:22" x14ac:dyDescent="0.3">
      <c r="A874" s="2"/>
      <c r="B874" s="3"/>
      <c r="C874" s="2"/>
      <c r="D874" s="3"/>
      <c r="E874" s="2"/>
      <c r="F874" s="2"/>
      <c r="G874" s="3"/>
      <c r="H874" s="3"/>
      <c r="J874" s="9"/>
      <c r="L874" s="9"/>
      <c r="N874" s="9"/>
      <c r="R874" s="9"/>
      <c r="T874" s="9"/>
      <c r="V874" s="50"/>
    </row>
    <row r="875" spans="1:22" x14ac:dyDescent="0.3">
      <c r="A875" s="2"/>
      <c r="B875" s="3"/>
      <c r="C875" s="2"/>
      <c r="D875" s="3"/>
      <c r="E875" s="2"/>
      <c r="F875" s="2"/>
      <c r="G875" s="3"/>
      <c r="H875" s="3"/>
      <c r="J875" s="9"/>
      <c r="L875" s="9"/>
      <c r="N875" s="9"/>
      <c r="R875" s="9"/>
      <c r="T875" s="9"/>
      <c r="V875" s="50"/>
    </row>
    <row r="876" spans="1:22" x14ac:dyDescent="0.3">
      <c r="A876" s="2"/>
      <c r="B876" s="3"/>
      <c r="C876" s="2"/>
      <c r="D876" s="3"/>
      <c r="E876" s="2"/>
      <c r="F876" s="2"/>
      <c r="G876" s="3"/>
      <c r="H876" s="3"/>
      <c r="J876" s="9"/>
      <c r="L876" s="9"/>
      <c r="N876" s="9"/>
      <c r="R876" s="9"/>
      <c r="T876" s="9"/>
      <c r="V876" s="50"/>
    </row>
    <row r="877" spans="1:22" x14ac:dyDescent="0.3">
      <c r="A877" s="2"/>
      <c r="B877" s="3"/>
      <c r="C877" s="2"/>
      <c r="D877" s="3"/>
      <c r="E877" s="2"/>
      <c r="F877" s="2"/>
      <c r="G877" s="3"/>
      <c r="H877" s="3"/>
      <c r="J877" s="9"/>
      <c r="L877" s="9"/>
      <c r="N877" s="9"/>
      <c r="R877" s="9"/>
      <c r="T877" s="9"/>
      <c r="V877" s="50"/>
    </row>
    <row r="878" spans="1:22" x14ac:dyDescent="0.3">
      <c r="A878" s="2"/>
      <c r="B878" s="3"/>
      <c r="C878" s="2"/>
      <c r="D878" s="3"/>
      <c r="E878" s="2"/>
      <c r="F878" s="2"/>
      <c r="G878" s="3"/>
      <c r="H878" s="3"/>
      <c r="J878" s="9"/>
      <c r="L878" s="9"/>
      <c r="N878" s="9"/>
      <c r="R878" s="9"/>
      <c r="T878" s="9"/>
      <c r="V878" s="50"/>
    </row>
    <row r="879" spans="1:22" x14ac:dyDescent="0.3">
      <c r="A879" s="2"/>
      <c r="B879" s="3"/>
      <c r="C879" s="2"/>
      <c r="D879" s="3"/>
      <c r="E879" s="2"/>
      <c r="F879" s="2"/>
      <c r="G879" s="3"/>
      <c r="H879" s="3"/>
      <c r="J879" s="9"/>
      <c r="L879" s="9"/>
      <c r="N879" s="9"/>
      <c r="R879" s="9"/>
      <c r="T879" s="9"/>
      <c r="V879" s="50"/>
    </row>
    <row r="880" spans="1:22" x14ac:dyDescent="0.3">
      <c r="A880" s="2"/>
      <c r="B880" s="3"/>
      <c r="C880" s="2"/>
      <c r="D880" s="3"/>
      <c r="E880" s="2"/>
      <c r="F880" s="2"/>
      <c r="G880" s="3"/>
      <c r="H880" s="3"/>
      <c r="J880" s="9"/>
      <c r="L880" s="9"/>
      <c r="N880" s="9"/>
      <c r="R880" s="9"/>
      <c r="T880" s="9"/>
      <c r="V880" s="50"/>
    </row>
    <row r="881" spans="1:22" x14ac:dyDescent="0.3">
      <c r="A881" s="2"/>
      <c r="B881" s="3"/>
      <c r="C881" s="2"/>
      <c r="D881" s="3"/>
      <c r="E881" s="2"/>
      <c r="F881" s="2"/>
      <c r="G881" s="3"/>
      <c r="H881" s="3"/>
      <c r="J881" s="9"/>
      <c r="L881" s="9"/>
      <c r="N881" s="9"/>
      <c r="R881" s="9"/>
      <c r="T881" s="9"/>
      <c r="V881" s="50"/>
    </row>
    <row r="882" spans="1:22" x14ac:dyDescent="0.3">
      <c r="A882" s="2"/>
      <c r="B882" s="3"/>
      <c r="C882" s="2"/>
      <c r="D882" s="3"/>
      <c r="E882" s="2"/>
      <c r="F882" s="2"/>
      <c r="G882" s="3"/>
      <c r="H882" s="3"/>
      <c r="J882" s="9"/>
      <c r="L882" s="9"/>
      <c r="N882" s="9"/>
      <c r="R882" s="9"/>
      <c r="T882" s="9"/>
      <c r="V882" s="50"/>
    </row>
    <row r="883" spans="1:22" x14ac:dyDescent="0.3">
      <c r="A883" s="2"/>
      <c r="B883" s="3"/>
      <c r="C883" s="2"/>
      <c r="D883" s="3"/>
      <c r="E883" s="2"/>
      <c r="F883" s="2"/>
      <c r="G883" s="3"/>
      <c r="H883" s="3"/>
      <c r="J883" s="9"/>
      <c r="L883" s="9"/>
      <c r="N883" s="9"/>
      <c r="R883" s="9"/>
      <c r="T883" s="9"/>
      <c r="V883" s="50"/>
    </row>
    <row r="884" spans="1:22" x14ac:dyDescent="0.3">
      <c r="A884" s="2"/>
      <c r="B884" s="3"/>
      <c r="C884" s="2"/>
      <c r="D884" s="3"/>
      <c r="E884" s="2"/>
      <c r="F884" s="2"/>
      <c r="G884" s="3"/>
      <c r="H884" s="3"/>
      <c r="J884" s="9"/>
      <c r="L884" s="9"/>
      <c r="N884" s="9"/>
      <c r="R884" s="9"/>
      <c r="T884" s="9"/>
      <c r="V884" s="50"/>
    </row>
    <row r="885" spans="1:22" x14ac:dyDescent="0.3">
      <c r="A885" s="2"/>
      <c r="B885" s="3"/>
      <c r="C885" s="2"/>
      <c r="D885" s="3"/>
      <c r="E885" s="2"/>
      <c r="F885" s="2"/>
      <c r="G885" s="3"/>
      <c r="H885" s="3"/>
      <c r="J885" s="9"/>
      <c r="L885" s="9"/>
      <c r="N885" s="9"/>
      <c r="R885" s="9"/>
      <c r="T885" s="9"/>
      <c r="V885" s="50"/>
    </row>
    <row r="886" spans="1:22" x14ac:dyDescent="0.3">
      <c r="A886" s="2"/>
      <c r="B886" s="3"/>
      <c r="C886" s="2"/>
      <c r="D886" s="3"/>
      <c r="E886" s="2"/>
      <c r="F886" s="2"/>
      <c r="G886" s="3"/>
      <c r="H886" s="3"/>
      <c r="J886" s="9"/>
      <c r="L886" s="9"/>
      <c r="N886" s="9"/>
      <c r="R886" s="9"/>
      <c r="T886" s="9"/>
      <c r="V886" s="50"/>
    </row>
    <row r="887" spans="1:22" x14ac:dyDescent="0.3">
      <c r="A887" s="2"/>
      <c r="B887" s="3"/>
      <c r="C887" s="2"/>
      <c r="D887" s="3"/>
      <c r="E887" s="2"/>
      <c r="F887" s="2"/>
      <c r="G887" s="3"/>
      <c r="H887" s="3"/>
      <c r="J887" s="9"/>
      <c r="L887" s="9"/>
      <c r="N887" s="9"/>
      <c r="R887" s="9"/>
      <c r="T887" s="9"/>
      <c r="V887" s="50"/>
    </row>
    <row r="888" spans="1:22" x14ac:dyDescent="0.3">
      <c r="A888" s="2"/>
      <c r="B888" s="3"/>
      <c r="C888" s="2"/>
      <c r="D888" s="3"/>
      <c r="E888" s="2"/>
      <c r="F888" s="2"/>
      <c r="G888" s="3"/>
      <c r="H888" s="3"/>
      <c r="J888" s="9"/>
      <c r="L888" s="9"/>
      <c r="N888" s="9"/>
      <c r="R888" s="9"/>
      <c r="T888" s="9"/>
      <c r="V888" s="50"/>
    </row>
    <row r="889" spans="1:22" x14ac:dyDescent="0.3">
      <c r="A889" s="2"/>
      <c r="B889" s="3"/>
      <c r="C889" s="2"/>
      <c r="D889" s="3"/>
      <c r="E889" s="2"/>
      <c r="F889" s="2"/>
      <c r="G889" s="3"/>
      <c r="H889" s="3"/>
      <c r="J889" s="9"/>
      <c r="L889" s="9"/>
      <c r="N889" s="9"/>
      <c r="R889" s="9"/>
      <c r="T889" s="9"/>
      <c r="V889" s="50"/>
    </row>
    <row r="890" spans="1:22" x14ac:dyDescent="0.3">
      <c r="A890" s="2"/>
      <c r="B890" s="3"/>
      <c r="C890" s="2"/>
      <c r="D890" s="3"/>
      <c r="E890" s="2"/>
      <c r="F890" s="2"/>
      <c r="G890" s="3"/>
      <c r="H890" s="3"/>
      <c r="J890" s="9"/>
      <c r="L890" s="9"/>
      <c r="N890" s="9"/>
      <c r="R890" s="9"/>
      <c r="T890" s="9"/>
      <c r="V890" s="50"/>
    </row>
    <row r="891" spans="1:22" x14ac:dyDescent="0.3">
      <c r="A891" s="2"/>
      <c r="B891" s="3"/>
      <c r="C891" s="2"/>
      <c r="D891" s="3"/>
      <c r="E891" s="2"/>
      <c r="F891" s="2"/>
      <c r="G891" s="3"/>
      <c r="H891" s="3"/>
      <c r="J891" s="9"/>
      <c r="L891" s="9"/>
      <c r="N891" s="9"/>
      <c r="R891" s="9"/>
      <c r="T891" s="9"/>
      <c r="V891" s="50"/>
    </row>
    <row r="892" spans="1:22" x14ac:dyDescent="0.3">
      <c r="A892" s="2"/>
      <c r="B892" s="3"/>
      <c r="C892" s="2"/>
      <c r="D892" s="3"/>
      <c r="E892" s="2"/>
      <c r="F892" s="2"/>
      <c r="G892" s="3"/>
      <c r="H892" s="3"/>
      <c r="J892" s="9"/>
      <c r="L892" s="9"/>
      <c r="N892" s="9"/>
      <c r="R892" s="9"/>
      <c r="T892" s="9"/>
      <c r="V892" s="50"/>
    </row>
    <row r="893" spans="1:22" x14ac:dyDescent="0.3">
      <c r="A893" s="2"/>
      <c r="B893" s="3"/>
      <c r="C893" s="2"/>
      <c r="D893" s="3"/>
      <c r="E893" s="2"/>
      <c r="F893" s="2"/>
      <c r="G893" s="3"/>
      <c r="H893" s="3"/>
      <c r="J893" s="9"/>
      <c r="L893" s="9"/>
      <c r="N893" s="9"/>
      <c r="R893" s="9"/>
      <c r="T893" s="9"/>
      <c r="V893" s="50"/>
    </row>
    <row r="894" spans="1:22" x14ac:dyDescent="0.3">
      <c r="A894" s="2"/>
      <c r="B894" s="3"/>
      <c r="C894" s="2"/>
      <c r="D894" s="3"/>
      <c r="E894" s="2"/>
      <c r="F894" s="2"/>
      <c r="G894" s="3"/>
      <c r="H894" s="3"/>
      <c r="J894" s="9"/>
      <c r="L894" s="9"/>
      <c r="N894" s="9"/>
      <c r="R894" s="9"/>
      <c r="T894" s="9"/>
      <c r="V894" s="50"/>
    </row>
    <row r="895" spans="1:22" x14ac:dyDescent="0.3">
      <c r="A895" s="2"/>
      <c r="B895" s="3"/>
      <c r="C895" s="2"/>
      <c r="D895" s="3"/>
      <c r="E895" s="2"/>
      <c r="F895" s="2"/>
      <c r="G895" s="3"/>
      <c r="H895" s="3"/>
      <c r="J895" s="9"/>
      <c r="L895" s="9"/>
      <c r="N895" s="9"/>
      <c r="R895" s="9"/>
      <c r="T895" s="9"/>
      <c r="V895" s="50"/>
    </row>
    <row r="896" spans="1:22" x14ac:dyDescent="0.3">
      <c r="A896" s="2"/>
      <c r="B896" s="3"/>
      <c r="C896" s="2"/>
      <c r="D896" s="3"/>
      <c r="E896" s="2"/>
      <c r="F896" s="2"/>
      <c r="G896" s="3"/>
      <c r="H896" s="3"/>
      <c r="J896" s="9"/>
      <c r="L896" s="9"/>
      <c r="N896" s="9"/>
      <c r="R896" s="9"/>
      <c r="T896" s="9"/>
      <c r="V896" s="50"/>
    </row>
    <row r="897" spans="1:22" x14ac:dyDescent="0.3">
      <c r="A897" s="2"/>
      <c r="B897" s="3"/>
      <c r="C897" s="2"/>
      <c r="D897" s="3"/>
      <c r="E897" s="2"/>
      <c r="F897" s="2"/>
      <c r="G897" s="3"/>
      <c r="H897" s="3"/>
      <c r="J897" s="9"/>
      <c r="L897" s="9"/>
      <c r="N897" s="9"/>
      <c r="R897" s="9"/>
      <c r="T897" s="9"/>
      <c r="V897" s="50"/>
    </row>
    <row r="898" spans="1:22" x14ac:dyDescent="0.3">
      <c r="A898" s="2"/>
      <c r="B898" s="3"/>
      <c r="C898" s="2"/>
      <c r="D898" s="3"/>
      <c r="E898" s="2"/>
      <c r="F898" s="2"/>
      <c r="G898" s="3"/>
      <c r="H898" s="3"/>
      <c r="J898" s="9"/>
      <c r="L898" s="9"/>
      <c r="N898" s="9"/>
      <c r="R898" s="9"/>
      <c r="T898" s="9"/>
      <c r="V898" s="50"/>
    </row>
    <row r="899" spans="1:22" x14ac:dyDescent="0.3">
      <c r="A899" s="2"/>
      <c r="B899" s="3"/>
      <c r="C899" s="2"/>
      <c r="D899" s="3"/>
      <c r="E899" s="2"/>
      <c r="F899" s="2"/>
      <c r="G899" s="3"/>
      <c r="H899" s="3"/>
      <c r="J899" s="9"/>
      <c r="L899" s="9"/>
      <c r="N899" s="9"/>
      <c r="R899" s="9"/>
      <c r="T899" s="9"/>
      <c r="V899" s="50"/>
    </row>
    <row r="900" spans="1:22" x14ac:dyDescent="0.3">
      <c r="A900" s="2"/>
      <c r="B900" s="3"/>
      <c r="C900" s="2"/>
      <c r="D900" s="3"/>
      <c r="E900" s="2"/>
      <c r="F900" s="2"/>
      <c r="G900" s="3"/>
      <c r="H900" s="3"/>
      <c r="J900" s="9"/>
      <c r="L900" s="9"/>
      <c r="N900" s="9"/>
      <c r="R900" s="9"/>
      <c r="T900" s="9"/>
      <c r="V900" s="50"/>
    </row>
    <row r="901" spans="1:22" x14ac:dyDescent="0.3">
      <c r="A901" s="2"/>
      <c r="B901" s="3"/>
      <c r="C901" s="2"/>
      <c r="D901" s="3"/>
      <c r="E901" s="2"/>
      <c r="F901" s="2"/>
      <c r="G901" s="3"/>
      <c r="H901" s="3"/>
      <c r="J901" s="9"/>
      <c r="L901" s="9"/>
      <c r="N901" s="9"/>
      <c r="R901" s="9"/>
      <c r="T901" s="9"/>
      <c r="V901" s="50"/>
    </row>
    <row r="902" spans="1:22" x14ac:dyDescent="0.3">
      <c r="A902" s="2"/>
      <c r="B902" s="3"/>
      <c r="C902" s="2"/>
      <c r="D902" s="3"/>
      <c r="E902" s="2"/>
      <c r="F902" s="2"/>
      <c r="G902" s="3"/>
      <c r="H902" s="3"/>
      <c r="J902" s="9"/>
      <c r="L902" s="9"/>
      <c r="N902" s="9"/>
      <c r="R902" s="9"/>
      <c r="T902" s="9"/>
      <c r="V902" s="50"/>
    </row>
    <row r="903" spans="1:22" x14ac:dyDescent="0.3">
      <c r="A903" s="2"/>
      <c r="B903" s="3"/>
      <c r="C903" s="2"/>
      <c r="D903" s="3"/>
      <c r="E903" s="2"/>
      <c r="F903" s="2"/>
      <c r="G903" s="3"/>
      <c r="H903" s="3"/>
      <c r="J903" s="9"/>
      <c r="L903" s="9"/>
      <c r="N903" s="9"/>
      <c r="R903" s="9"/>
      <c r="T903" s="9"/>
      <c r="V903" s="50"/>
    </row>
    <row r="904" spans="1:22" x14ac:dyDescent="0.3">
      <c r="A904" s="2"/>
      <c r="B904" s="3"/>
      <c r="C904" s="2"/>
      <c r="D904" s="3"/>
      <c r="E904" s="2"/>
      <c r="F904" s="2"/>
      <c r="G904" s="3"/>
      <c r="H904" s="3"/>
      <c r="J904" s="9"/>
      <c r="L904" s="9"/>
      <c r="N904" s="9"/>
      <c r="R904" s="9"/>
      <c r="T904" s="9"/>
      <c r="V904" s="50"/>
    </row>
    <row r="905" spans="1:22" x14ac:dyDescent="0.3">
      <c r="A905" s="2"/>
      <c r="B905" s="3"/>
      <c r="C905" s="2"/>
      <c r="D905" s="3"/>
      <c r="E905" s="2"/>
      <c r="F905" s="2"/>
      <c r="G905" s="3"/>
      <c r="H905" s="3"/>
      <c r="J905" s="9"/>
      <c r="L905" s="9"/>
      <c r="N905" s="9"/>
      <c r="R905" s="9"/>
      <c r="T905" s="9"/>
      <c r="V905" s="50"/>
    </row>
    <row r="906" spans="1:22" x14ac:dyDescent="0.3">
      <c r="A906" s="2"/>
      <c r="B906" s="3"/>
      <c r="C906" s="2"/>
      <c r="D906" s="3"/>
      <c r="E906" s="2"/>
      <c r="F906" s="2"/>
      <c r="G906" s="3"/>
      <c r="H906" s="3"/>
      <c r="J906" s="9"/>
      <c r="L906" s="9"/>
      <c r="N906" s="9"/>
      <c r="R906" s="9"/>
      <c r="T906" s="9"/>
      <c r="V906" s="50"/>
    </row>
    <row r="907" spans="1:22" x14ac:dyDescent="0.3">
      <c r="A907" s="2"/>
      <c r="B907" s="3"/>
      <c r="C907" s="2"/>
      <c r="D907" s="3"/>
      <c r="E907" s="2"/>
      <c r="F907" s="2"/>
      <c r="G907" s="3"/>
      <c r="H907" s="3"/>
      <c r="J907" s="9"/>
      <c r="L907" s="9"/>
      <c r="N907" s="9"/>
      <c r="R907" s="9"/>
      <c r="T907" s="9"/>
      <c r="V907" s="50"/>
    </row>
    <row r="908" spans="1:22" x14ac:dyDescent="0.3">
      <c r="A908" s="2"/>
      <c r="B908" s="3"/>
      <c r="C908" s="2"/>
      <c r="D908" s="3"/>
      <c r="E908" s="2"/>
      <c r="F908" s="2"/>
      <c r="G908" s="3"/>
      <c r="H908" s="3"/>
      <c r="J908" s="9"/>
      <c r="L908" s="9"/>
      <c r="N908" s="9"/>
      <c r="R908" s="9"/>
      <c r="T908" s="9"/>
      <c r="V908" s="50"/>
    </row>
    <row r="909" spans="1:22" x14ac:dyDescent="0.3">
      <c r="A909" s="2"/>
      <c r="B909" s="3"/>
      <c r="C909" s="2"/>
      <c r="D909" s="3"/>
      <c r="E909" s="2"/>
      <c r="F909" s="2"/>
      <c r="G909" s="3"/>
      <c r="H909" s="3"/>
      <c r="J909" s="9"/>
      <c r="L909" s="9"/>
      <c r="N909" s="9"/>
      <c r="R909" s="9"/>
      <c r="T909" s="9"/>
      <c r="V909" s="50"/>
    </row>
    <row r="910" spans="1:22" x14ac:dyDescent="0.3">
      <c r="A910" s="2"/>
      <c r="B910" s="3"/>
      <c r="C910" s="2"/>
      <c r="D910" s="3"/>
      <c r="E910" s="2"/>
      <c r="F910" s="2"/>
      <c r="G910" s="3"/>
      <c r="H910" s="3"/>
      <c r="J910" s="9"/>
      <c r="L910" s="9"/>
      <c r="N910" s="9"/>
      <c r="R910" s="9"/>
      <c r="T910" s="9"/>
      <c r="V910" s="50"/>
    </row>
    <row r="911" spans="1:22" x14ac:dyDescent="0.3">
      <c r="A911" s="2"/>
      <c r="B911" s="3"/>
      <c r="C911" s="2"/>
      <c r="D911" s="3"/>
      <c r="E911" s="2"/>
      <c r="F911" s="2"/>
      <c r="G911" s="3"/>
      <c r="H911" s="3"/>
      <c r="J911" s="9"/>
      <c r="L911" s="9"/>
      <c r="N911" s="9"/>
      <c r="R911" s="9"/>
      <c r="T911" s="9"/>
      <c r="V911" s="50"/>
    </row>
    <row r="912" spans="1:22" x14ac:dyDescent="0.3">
      <c r="A912" s="2"/>
      <c r="B912" s="3"/>
      <c r="C912" s="2"/>
      <c r="D912" s="3"/>
      <c r="E912" s="2"/>
      <c r="F912" s="2"/>
      <c r="G912" s="3"/>
      <c r="H912" s="3"/>
      <c r="J912" s="9"/>
      <c r="L912" s="9"/>
      <c r="N912" s="9"/>
      <c r="R912" s="9"/>
      <c r="T912" s="9"/>
      <c r="V912" s="50"/>
    </row>
    <row r="913" spans="1:22" x14ac:dyDescent="0.3">
      <c r="A913" s="2"/>
      <c r="B913" s="3"/>
      <c r="C913" s="2"/>
      <c r="D913" s="3"/>
      <c r="E913" s="2"/>
      <c r="F913" s="2"/>
      <c r="G913" s="3"/>
      <c r="H913" s="3"/>
      <c r="J913" s="9"/>
      <c r="L913" s="9"/>
      <c r="N913" s="9"/>
      <c r="R913" s="9"/>
      <c r="T913" s="9"/>
      <c r="V913" s="50"/>
    </row>
    <row r="914" spans="1:22" x14ac:dyDescent="0.3">
      <c r="A914" s="2"/>
      <c r="B914" s="3"/>
      <c r="C914" s="2"/>
      <c r="D914" s="3"/>
      <c r="E914" s="2"/>
      <c r="F914" s="2"/>
      <c r="G914" s="3"/>
      <c r="H914" s="3"/>
      <c r="J914" s="9"/>
      <c r="L914" s="9"/>
      <c r="N914" s="9"/>
      <c r="R914" s="9"/>
      <c r="T914" s="9"/>
      <c r="V914" s="50"/>
    </row>
    <row r="915" spans="1:22" x14ac:dyDescent="0.3">
      <c r="A915" s="2"/>
      <c r="B915" s="3"/>
      <c r="C915" s="2"/>
      <c r="D915" s="3"/>
      <c r="E915" s="2"/>
      <c r="F915" s="2"/>
      <c r="G915" s="3"/>
      <c r="H915" s="3"/>
      <c r="J915" s="9"/>
      <c r="L915" s="9"/>
      <c r="N915" s="9"/>
      <c r="R915" s="9"/>
      <c r="T915" s="9"/>
      <c r="V915" s="50"/>
    </row>
    <row r="916" spans="1:22" x14ac:dyDescent="0.3">
      <c r="A916" s="2"/>
      <c r="B916" s="3"/>
      <c r="C916" s="2"/>
      <c r="D916" s="3"/>
      <c r="E916" s="2"/>
      <c r="F916" s="2"/>
      <c r="G916" s="3"/>
      <c r="H916" s="3"/>
      <c r="J916" s="9"/>
      <c r="L916" s="9"/>
      <c r="N916" s="9"/>
      <c r="R916" s="9"/>
      <c r="T916" s="9"/>
      <c r="V916" s="50"/>
    </row>
    <row r="917" spans="1:22" x14ac:dyDescent="0.3">
      <c r="A917" s="2"/>
      <c r="B917" s="3"/>
      <c r="C917" s="2"/>
      <c r="D917" s="3"/>
      <c r="E917" s="2"/>
      <c r="F917" s="2"/>
      <c r="G917" s="3"/>
      <c r="H917" s="3"/>
      <c r="J917" s="9"/>
      <c r="L917" s="9"/>
      <c r="N917" s="9"/>
      <c r="R917" s="9"/>
      <c r="T917" s="9"/>
      <c r="V917" s="50"/>
    </row>
    <row r="918" spans="1:22" x14ac:dyDescent="0.3">
      <c r="A918" s="2"/>
      <c r="B918" s="3"/>
      <c r="C918" s="2"/>
      <c r="D918" s="3"/>
      <c r="E918" s="2"/>
      <c r="F918" s="2"/>
      <c r="G918" s="3"/>
      <c r="H918" s="3"/>
      <c r="J918" s="9"/>
      <c r="L918" s="9"/>
      <c r="N918" s="9"/>
      <c r="R918" s="9"/>
      <c r="T918" s="9"/>
      <c r="V918" s="50"/>
    </row>
    <row r="919" spans="1:22" x14ac:dyDescent="0.3">
      <c r="A919" s="2"/>
      <c r="B919" s="3"/>
      <c r="C919" s="2"/>
      <c r="D919" s="3"/>
      <c r="E919" s="2"/>
      <c r="F919" s="2"/>
      <c r="G919" s="3"/>
      <c r="H919" s="3"/>
      <c r="J919" s="9"/>
      <c r="L919" s="9"/>
      <c r="N919" s="9"/>
      <c r="R919" s="9"/>
      <c r="T919" s="9"/>
      <c r="V919" s="50"/>
    </row>
    <row r="920" spans="1:22" x14ac:dyDescent="0.3">
      <c r="A920" s="2"/>
      <c r="B920" s="3"/>
      <c r="C920" s="2"/>
      <c r="D920" s="3"/>
      <c r="E920" s="2"/>
      <c r="F920" s="2"/>
      <c r="G920" s="3"/>
      <c r="H920" s="3"/>
      <c r="J920" s="9"/>
      <c r="L920" s="9"/>
      <c r="N920" s="9"/>
      <c r="R920" s="9"/>
      <c r="T920" s="9"/>
      <c r="V920" s="50"/>
    </row>
    <row r="921" spans="1:22" x14ac:dyDescent="0.3">
      <c r="A921" s="2"/>
      <c r="B921" s="3"/>
      <c r="C921" s="2"/>
      <c r="D921" s="3"/>
      <c r="E921" s="2"/>
      <c r="F921" s="2"/>
      <c r="G921" s="3"/>
      <c r="H921" s="3"/>
      <c r="J921" s="9"/>
      <c r="L921" s="9"/>
      <c r="N921" s="9"/>
      <c r="R921" s="9"/>
      <c r="T921" s="9"/>
      <c r="V921" s="50"/>
    </row>
    <row r="922" spans="1:22" x14ac:dyDescent="0.3">
      <c r="A922" s="2"/>
      <c r="B922" s="3"/>
      <c r="C922" s="2"/>
      <c r="D922" s="3"/>
      <c r="E922" s="2"/>
      <c r="F922" s="2"/>
      <c r="G922" s="3"/>
      <c r="H922" s="3"/>
      <c r="J922" s="9"/>
      <c r="L922" s="9"/>
      <c r="N922" s="9"/>
      <c r="R922" s="9"/>
      <c r="T922" s="9"/>
      <c r="V922" s="50"/>
    </row>
    <row r="923" spans="1:22" x14ac:dyDescent="0.3">
      <c r="A923" s="2"/>
      <c r="B923" s="3"/>
      <c r="C923" s="2"/>
      <c r="D923" s="3"/>
      <c r="E923" s="2"/>
      <c r="F923" s="2"/>
      <c r="G923" s="3"/>
      <c r="H923" s="3"/>
      <c r="J923" s="9"/>
      <c r="L923" s="9"/>
      <c r="N923" s="9"/>
      <c r="R923" s="9"/>
      <c r="T923" s="9"/>
      <c r="V923" s="50"/>
    </row>
    <row r="924" spans="1:22" x14ac:dyDescent="0.3">
      <c r="A924" s="2"/>
      <c r="B924" s="3"/>
      <c r="C924" s="2"/>
      <c r="D924" s="3"/>
      <c r="E924" s="2"/>
      <c r="F924" s="2"/>
      <c r="G924" s="3"/>
      <c r="H924" s="3"/>
      <c r="J924" s="9"/>
      <c r="L924" s="9"/>
      <c r="N924" s="9"/>
      <c r="R924" s="9"/>
      <c r="T924" s="9"/>
      <c r="V924" s="50"/>
    </row>
    <row r="925" spans="1:22" x14ac:dyDescent="0.3">
      <c r="A925" s="2"/>
      <c r="B925" s="3"/>
      <c r="C925" s="2"/>
      <c r="D925" s="3"/>
      <c r="E925" s="2"/>
      <c r="F925" s="2"/>
      <c r="G925" s="3"/>
      <c r="H925" s="3"/>
      <c r="J925" s="9"/>
      <c r="L925" s="9"/>
      <c r="N925" s="9"/>
      <c r="R925" s="9"/>
      <c r="T925" s="9"/>
      <c r="V925" s="50"/>
    </row>
    <row r="926" spans="1:22" x14ac:dyDescent="0.3">
      <c r="A926" s="2"/>
      <c r="B926" s="3"/>
      <c r="C926" s="2"/>
      <c r="D926" s="3"/>
      <c r="E926" s="2"/>
      <c r="F926" s="2"/>
      <c r="G926" s="3"/>
      <c r="H926" s="3"/>
      <c r="J926" s="9"/>
      <c r="L926" s="9"/>
      <c r="N926" s="9"/>
      <c r="R926" s="9"/>
      <c r="T926" s="9"/>
      <c r="V926" s="50"/>
    </row>
    <row r="927" spans="1:22" x14ac:dyDescent="0.3">
      <c r="A927" s="2"/>
      <c r="B927" s="3"/>
      <c r="C927" s="2"/>
      <c r="D927" s="3"/>
      <c r="E927" s="2"/>
      <c r="F927" s="2"/>
      <c r="G927" s="3"/>
      <c r="H927" s="3"/>
      <c r="J927" s="9"/>
      <c r="L927" s="9"/>
      <c r="N927" s="9"/>
      <c r="R927" s="9"/>
      <c r="T927" s="9"/>
      <c r="V927" s="50"/>
    </row>
    <row r="928" spans="1:22" x14ac:dyDescent="0.3">
      <c r="A928" s="2"/>
      <c r="B928" s="3"/>
      <c r="C928" s="2"/>
      <c r="D928" s="3"/>
      <c r="E928" s="2"/>
      <c r="F928" s="2"/>
      <c r="G928" s="3"/>
      <c r="H928" s="3"/>
      <c r="J928" s="9"/>
      <c r="L928" s="9"/>
      <c r="N928" s="9"/>
      <c r="R928" s="9"/>
      <c r="T928" s="9"/>
      <c r="V928" s="50"/>
    </row>
    <row r="929" spans="1:22" x14ac:dyDescent="0.3">
      <c r="A929" s="2"/>
      <c r="B929" s="3"/>
      <c r="C929" s="2"/>
      <c r="D929" s="3"/>
      <c r="E929" s="2"/>
      <c r="F929" s="2"/>
      <c r="G929" s="3"/>
      <c r="H929" s="3"/>
      <c r="J929" s="9"/>
      <c r="L929" s="9"/>
      <c r="N929" s="9"/>
      <c r="R929" s="9"/>
      <c r="T929" s="9"/>
      <c r="V929" s="50"/>
    </row>
    <row r="930" spans="1:22" x14ac:dyDescent="0.3">
      <c r="A930" s="2"/>
      <c r="B930" s="3"/>
      <c r="C930" s="2"/>
      <c r="D930" s="3"/>
      <c r="E930" s="2"/>
      <c r="F930" s="2"/>
      <c r="G930" s="3"/>
      <c r="H930" s="3"/>
      <c r="J930" s="9"/>
      <c r="L930" s="9"/>
      <c r="N930" s="9"/>
      <c r="R930" s="9"/>
      <c r="T930" s="9"/>
      <c r="V930" s="50"/>
    </row>
    <row r="931" spans="1:22" x14ac:dyDescent="0.3">
      <c r="A931" s="2"/>
      <c r="B931" s="3"/>
      <c r="C931" s="2"/>
      <c r="D931" s="3"/>
      <c r="E931" s="2"/>
      <c r="F931" s="2"/>
      <c r="G931" s="3"/>
      <c r="H931" s="3"/>
      <c r="J931" s="9"/>
      <c r="L931" s="9"/>
      <c r="N931" s="9"/>
      <c r="R931" s="9"/>
      <c r="T931" s="9"/>
      <c r="V931" s="50"/>
    </row>
    <row r="932" spans="1:22" x14ac:dyDescent="0.3">
      <c r="A932" s="2"/>
      <c r="B932" s="3"/>
      <c r="C932" s="2"/>
      <c r="D932" s="3"/>
      <c r="E932" s="2"/>
      <c r="F932" s="2"/>
      <c r="G932" s="3"/>
      <c r="H932" s="3"/>
      <c r="J932" s="9"/>
      <c r="L932" s="9"/>
      <c r="N932" s="9"/>
      <c r="R932" s="9"/>
      <c r="T932" s="9"/>
      <c r="V932" s="50"/>
    </row>
    <row r="933" spans="1:22" x14ac:dyDescent="0.3">
      <c r="A933" s="2"/>
      <c r="B933" s="3"/>
      <c r="C933" s="2"/>
      <c r="D933" s="3"/>
      <c r="E933" s="2"/>
      <c r="F933" s="2"/>
      <c r="G933" s="3"/>
      <c r="H933" s="3"/>
      <c r="J933" s="9"/>
      <c r="L933" s="9"/>
      <c r="N933" s="9"/>
      <c r="R933" s="9"/>
      <c r="T933" s="9"/>
      <c r="V933" s="50"/>
    </row>
    <row r="934" spans="1:22" x14ac:dyDescent="0.3">
      <c r="A934" s="2"/>
      <c r="B934" s="3"/>
      <c r="C934" s="2"/>
      <c r="D934" s="3"/>
      <c r="E934" s="2"/>
      <c r="F934" s="2"/>
      <c r="G934" s="3"/>
      <c r="H934" s="3"/>
      <c r="J934" s="9"/>
      <c r="L934" s="9"/>
      <c r="N934" s="9"/>
      <c r="R934" s="9"/>
      <c r="T934" s="9"/>
      <c r="V934" s="50"/>
    </row>
    <row r="935" spans="1:22" x14ac:dyDescent="0.3">
      <c r="A935" s="2"/>
      <c r="B935" s="3"/>
      <c r="C935" s="2"/>
      <c r="D935" s="3"/>
      <c r="E935" s="2"/>
      <c r="F935" s="2"/>
      <c r="G935" s="3"/>
      <c r="H935" s="3"/>
      <c r="J935" s="9"/>
      <c r="L935" s="9"/>
      <c r="N935" s="9"/>
      <c r="R935" s="9"/>
      <c r="T935" s="9"/>
      <c r="V935" s="50"/>
    </row>
    <row r="936" spans="1:22" x14ac:dyDescent="0.3">
      <c r="A936" s="2"/>
      <c r="B936" s="3"/>
      <c r="C936" s="2"/>
      <c r="D936" s="3"/>
      <c r="E936" s="2"/>
      <c r="F936" s="2"/>
      <c r="G936" s="3"/>
      <c r="H936" s="3"/>
      <c r="J936" s="9"/>
      <c r="L936" s="9"/>
      <c r="N936" s="9"/>
      <c r="R936" s="9"/>
      <c r="T936" s="9"/>
      <c r="V936" s="50"/>
    </row>
    <row r="937" spans="1:22" x14ac:dyDescent="0.3">
      <c r="A937" s="2"/>
      <c r="B937" s="3"/>
      <c r="C937" s="2"/>
      <c r="D937" s="3"/>
      <c r="E937" s="2"/>
      <c r="F937" s="2"/>
      <c r="G937" s="3"/>
      <c r="H937" s="3"/>
      <c r="J937" s="9"/>
      <c r="L937" s="9"/>
      <c r="N937" s="9"/>
      <c r="R937" s="9"/>
      <c r="T937" s="9"/>
      <c r="V937" s="50"/>
    </row>
    <row r="938" spans="1:22" x14ac:dyDescent="0.3">
      <c r="A938" s="2"/>
      <c r="B938" s="3"/>
      <c r="C938" s="2"/>
      <c r="D938" s="3"/>
      <c r="E938" s="2"/>
      <c r="F938" s="2"/>
      <c r="G938" s="3"/>
      <c r="H938" s="3"/>
      <c r="J938" s="9"/>
      <c r="L938" s="9"/>
      <c r="N938" s="9"/>
      <c r="R938" s="9"/>
      <c r="T938" s="9"/>
      <c r="V938" s="50"/>
    </row>
    <row r="939" spans="1:22" x14ac:dyDescent="0.3">
      <c r="A939" s="2"/>
      <c r="B939" s="3"/>
      <c r="C939" s="2"/>
      <c r="D939" s="3"/>
      <c r="E939" s="2"/>
      <c r="F939" s="2"/>
      <c r="G939" s="3"/>
      <c r="H939" s="3"/>
      <c r="J939" s="9"/>
      <c r="L939" s="9"/>
      <c r="N939" s="9"/>
      <c r="R939" s="9"/>
      <c r="T939" s="9"/>
      <c r="V939" s="50"/>
    </row>
    <row r="940" spans="1:22" x14ac:dyDescent="0.3">
      <c r="A940" s="2"/>
      <c r="B940" s="3"/>
      <c r="C940" s="2"/>
      <c r="D940" s="3"/>
      <c r="E940" s="2"/>
      <c r="F940" s="2"/>
      <c r="G940" s="3"/>
      <c r="H940" s="3"/>
      <c r="J940" s="9"/>
      <c r="L940" s="9"/>
      <c r="N940" s="9"/>
      <c r="R940" s="9"/>
      <c r="T940" s="9"/>
      <c r="V940" s="50"/>
    </row>
    <row r="941" spans="1:22" x14ac:dyDescent="0.3">
      <c r="A941" s="2"/>
      <c r="B941" s="3"/>
      <c r="C941" s="2"/>
      <c r="D941" s="3"/>
      <c r="E941" s="2"/>
      <c r="F941" s="2"/>
      <c r="G941" s="3"/>
      <c r="H941" s="3"/>
      <c r="J941" s="9"/>
      <c r="L941" s="9"/>
      <c r="N941" s="9"/>
      <c r="R941" s="9"/>
      <c r="T941" s="9"/>
      <c r="V941" s="50"/>
    </row>
    <row r="942" spans="1:22" x14ac:dyDescent="0.3">
      <c r="A942" s="2"/>
      <c r="B942" s="3"/>
      <c r="C942" s="2"/>
      <c r="D942" s="3"/>
      <c r="E942" s="2"/>
      <c r="F942" s="2"/>
      <c r="G942" s="3"/>
      <c r="H942" s="3"/>
      <c r="J942" s="9"/>
      <c r="L942" s="9"/>
      <c r="N942" s="9"/>
      <c r="R942" s="9"/>
      <c r="T942" s="9"/>
      <c r="V942" s="50"/>
    </row>
    <row r="943" spans="1:22" x14ac:dyDescent="0.3">
      <c r="A943" s="2"/>
      <c r="B943" s="3"/>
      <c r="C943" s="2"/>
      <c r="D943" s="3"/>
      <c r="E943" s="2"/>
      <c r="F943" s="2"/>
      <c r="G943" s="3"/>
      <c r="H943" s="3"/>
      <c r="J943" s="9"/>
      <c r="L943" s="9"/>
      <c r="N943" s="9"/>
      <c r="R943" s="9"/>
      <c r="T943" s="9"/>
      <c r="V943" s="50"/>
    </row>
    <row r="944" spans="1:22" x14ac:dyDescent="0.3">
      <c r="A944" s="2"/>
      <c r="B944" s="3"/>
      <c r="C944" s="2"/>
      <c r="D944" s="3"/>
      <c r="E944" s="2"/>
      <c r="F944" s="2"/>
      <c r="G944" s="3"/>
      <c r="H944" s="3"/>
      <c r="J944" s="9"/>
      <c r="L944" s="9"/>
      <c r="N944" s="9"/>
      <c r="R944" s="9"/>
      <c r="T944" s="9"/>
      <c r="V944" s="50"/>
    </row>
    <row r="945" spans="1:22" x14ac:dyDescent="0.3">
      <c r="A945" s="2"/>
      <c r="B945" s="3"/>
      <c r="C945" s="2"/>
      <c r="D945" s="3"/>
      <c r="E945" s="2"/>
      <c r="F945" s="2"/>
      <c r="G945" s="3"/>
      <c r="H945" s="3"/>
      <c r="J945" s="9"/>
      <c r="L945" s="9"/>
      <c r="N945" s="9"/>
      <c r="R945" s="9"/>
      <c r="T945" s="9"/>
      <c r="V945" s="50"/>
    </row>
    <row r="946" spans="1:22" x14ac:dyDescent="0.3">
      <c r="A946" s="2"/>
      <c r="B946" s="3"/>
      <c r="C946" s="2"/>
      <c r="D946" s="3"/>
      <c r="E946" s="2"/>
      <c r="F946" s="2"/>
      <c r="G946" s="3"/>
      <c r="H946" s="3"/>
      <c r="J946" s="9"/>
      <c r="L946" s="9"/>
      <c r="N946" s="9"/>
      <c r="R946" s="9"/>
      <c r="T946" s="9"/>
      <c r="V946" s="50"/>
    </row>
    <row r="947" spans="1:22" x14ac:dyDescent="0.3">
      <c r="A947" s="2"/>
      <c r="B947" s="3"/>
      <c r="C947" s="2"/>
      <c r="D947" s="3"/>
      <c r="E947" s="2"/>
      <c r="F947" s="2"/>
      <c r="G947" s="3"/>
      <c r="H947" s="3"/>
      <c r="J947" s="9"/>
      <c r="L947" s="9"/>
      <c r="N947" s="9"/>
      <c r="R947" s="9"/>
      <c r="T947" s="9"/>
      <c r="V947" s="50"/>
    </row>
    <row r="948" spans="1:22" x14ac:dyDescent="0.3">
      <c r="A948" s="2"/>
      <c r="B948" s="3"/>
      <c r="C948" s="2"/>
      <c r="D948" s="3"/>
      <c r="E948" s="2"/>
      <c r="F948" s="2"/>
      <c r="G948" s="3"/>
      <c r="H948" s="3"/>
      <c r="J948" s="9"/>
      <c r="L948" s="9"/>
      <c r="N948" s="9"/>
      <c r="R948" s="9"/>
      <c r="T948" s="9"/>
      <c r="V948" s="50"/>
    </row>
    <row r="949" spans="1:22" x14ac:dyDescent="0.3">
      <c r="A949" s="2"/>
      <c r="B949" s="3"/>
      <c r="C949" s="2"/>
      <c r="D949" s="3"/>
      <c r="E949" s="2"/>
      <c r="F949" s="2"/>
      <c r="G949" s="3"/>
      <c r="H949" s="3"/>
      <c r="J949" s="9"/>
      <c r="L949" s="9"/>
      <c r="N949" s="9"/>
      <c r="R949" s="9"/>
      <c r="T949" s="9"/>
      <c r="V949" s="50"/>
    </row>
    <row r="950" spans="1:22" x14ac:dyDescent="0.3">
      <c r="A950" s="2"/>
      <c r="B950" s="3"/>
      <c r="C950" s="2"/>
      <c r="D950" s="3"/>
      <c r="E950" s="2"/>
      <c r="F950" s="2"/>
      <c r="G950" s="3"/>
      <c r="H950" s="3"/>
      <c r="J950" s="9"/>
      <c r="L950" s="9"/>
      <c r="N950" s="9"/>
      <c r="R950" s="9"/>
      <c r="T950" s="9"/>
      <c r="V950" s="50"/>
    </row>
    <row r="951" spans="1:22" x14ac:dyDescent="0.3">
      <c r="A951" s="2"/>
      <c r="B951" s="3"/>
      <c r="C951" s="2"/>
      <c r="D951" s="3"/>
      <c r="E951" s="2"/>
      <c r="F951" s="2"/>
      <c r="G951" s="3"/>
      <c r="H951" s="3"/>
      <c r="J951" s="9"/>
      <c r="L951" s="9"/>
      <c r="N951" s="9"/>
      <c r="R951" s="9"/>
      <c r="T951" s="9"/>
      <c r="V951" s="50"/>
    </row>
    <row r="952" spans="1:22" x14ac:dyDescent="0.3">
      <c r="A952" s="2"/>
      <c r="B952" s="3"/>
      <c r="C952" s="2"/>
      <c r="D952" s="3"/>
      <c r="E952" s="2"/>
      <c r="F952" s="2"/>
      <c r="G952" s="3"/>
      <c r="H952" s="3"/>
      <c r="J952" s="9"/>
      <c r="L952" s="9"/>
      <c r="N952" s="9"/>
      <c r="R952" s="9"/>
      <c r="T952" s="9"/>
      <c r="V952" s="50"/>
    </row>
    <row r="953" spans="1:22" x14ac:dyDescent="0.3">
      <c r="A953" s="2"/>
      <c r="B953" s="3"/>
      <c r="C953" s="2"/>
      <c r="D953" s="3"/>
      <c r="E953" s="2"/>
      <c r="F953" s="2"/>
      <c r="G953" s="3"/>
      <c r="H953" s="3"/>
      <c r="J953" s="9"/>
      <c r="L953" s="9"/>
      <c r="N953" s="9"/>
      <c r="R953" s="9"/>
      <c r="T953" s="9"/>
      <c r="V953" s="50"/>
    </row>
    <row r="954" spans="1:22" x14ac:dyDescent="0.3">
      <c r="A954" s="2"/>
      <c r="B954" s="3"/>
      <c r="C954" s="2"/>
      <c r="D954" s="3"/>
      <c r="E954" s="2"/>
      <c r="F954" s="2"/>
      <c r="G954" s="3"/>
      <c r="H954" s="3"/>
      <c r="J954" s="9"/>
      <c r="L954" s="9"/>
      <c r="N954" s="9"/>
      <c r="R954" s="9"/>
      <c r="T954" s="9"/>
      <c r="V954" s="50"/>
    </row>
    <row r="955" spans="1:22" x14ac:dyDescent="0.3">
      <c r="A955" s="2"/>
      <c r="B955" s="3"/>
      <c r="C955" s="2"/>
      <c r="D955" s="3"/>
      <c r="E955" s="2"/>
      <c r="F955" s="2"/>
      <c r="G955" s="3"/>
      <c r="H955" s="3"/>
      <c r="J955" s="9"/>
      <c r="L955" s="9"/>
      <c r="N955" s="9"/>
      <c r="R955" s="9"/>
      <c r="T955" s="9"/>
      <c r="V955" s="50"/>
    </row>
    <row r="956" spans="1:22" x14ac:dyDescent="0.3">
      <c r="A956" s="2"/>
      <c r="B956" s="3"/>
      <c r="C956" s="2"/>
      <c r="D956" s="3"/>
      <c r="E956" s="2"/>
      <c r="F956" s="2"/>
      <c r="G956" s="3"/>
      <c r="H956" s="3"/>
      <c r="J956" s="9"/>
      <c r="L956" s="9"/>
      <c r="N956" s="9"/>
      <c r="R956" s="9"/>
      <c r="T956" s="9"/>
      <c r="V956" s="50"/>
    </row>
    <row r="957" spans="1:22" x14ac:dyDescent="0.3">
      <c r="A957" s="2"/>
      <c r="B957" s="3"/>
      <c r="C957" s="2"/>
      <c r="D957" s="3"/>
      <c r="E957" s="2"/>
      <c r="F957" s="2"/>
      <c r="G957" s="3"/>
      <c r="H957" s="3"/>
      <c r="J957" s="9"/>
      <c r="L957" s="9"/>
      <c r="N957" s="9"/>
      <c r="R957" s="9"/>
      <c r="T957" s="9"/>
      <c r="V957" s="50"/>
    </row>
    <row r="958" spans="1:22" x14ac:dyDescent="0.3">
      <c r="A958" s="2"/>
      <c r="B958" s="3"/>
      <c r="C958" s="2"/>
      <c r="D958" s="3"/>
      <c r="E958" s="2"/>
      <c r="F958" s="2"/>
      <c r="G958" s="3"/>
      <c r="H958" s="3"/>
      <c r="J958" s="9"/>
      <c r="L958" s="9"/>
      <c r="N958" s="9"/>
      <c r="R958" s="9"/>
      <c r="T958" s="9"/>
      <c r="V958" s="50"/>
    </row>
    <row r="959" spans="1:22" x14ac:dyDescent="0.3">
      <c r="A959" s="2"/>
      <c r="B959" s="3"/>
      <c r="C959" s="2"/>
      <c r="D959" s="3"/>
      <c r="E959" s="2"/>
      <c r="F959" s="2"/>
      <c r="G959" s="3"/>
      <c r="H959" s="3"/>
      <c r="J959" s="9"/>
      <c r="L959" s="9"/>
      <c r="N959" s="9"/>
      <c r="R959" s="9"/>
      <c r="T959" s="9"/>
      <c r="V959" s="50"/>
    </row>
    <row r="960" spans="1:22" x14ac:dyDescent="0.3">
      <c r="A960" s="2"/>
      <c r="B960" s="3"/>
      <c r="C960" s="2"/>
      <c r="D960" s="3"/>
      <c r="E960" s="2"/>
      <c r="F960" s="2"/>
      <c r="G960" s="3"/>
      <c r="H960" s="3"/>
      <c r="J960" s="9"/>
      <c r="L960" s="9"/>
      <c r="N960" s="9"/>
      <c r="R960" s="9"/>
      <c r="T960" s="9"/>
      <c r="V960" s="50"/>
    </row>
    <row r="961" spans="1:22" x14ac:dyDescent="0.3">
      <c r="A961" s="2"/>
      <c r="B961" s="3"/>
      <c r="C961" s="2"/>
      <c r="D961" s="3"/>
      <c r="E961" s="2"/>
      <c r="F961" s="2"/>
      <c r="G961" s="3"/>
      <c r="H961" s="3"/>
      <c r="J961" s="9"/>
      <c r="L961" s="9"/>
      <c r="N961" s="9"/>
      <c r="R961" s="9"/>
      <c r="T961" s="9"/>
      <c r="V961" s="50"/>
    </row>
    <row r="962" spans="1:22" x14ac:dyDescent="0.3">
      <c r="A962" s="2"/>
      <c r="B962" s="3"/>
      <c r="C962" s="2"/>
      <c r="D962" s="3"/>
      <c r="E962" s="2"/>
      <c r="F962" s="2"/>
      <c r="G962" s="3"/>
      <c r="H962" s="3"/>
      <c r="J962" s="9"/>
      <c r="L962" s="9"/>
      <c r="N962" s="9"/>
      <c r="R962" s="9"/>
      <c r="T962" s="9"/>
      <c r="V962" s="50"/>
    </row>
    <row r="963" spans="1:22" x14ac:dyDescent="0.3">
      <c r="A963" s="2"/>
      <c r="B963" s="3"/>
      <c r="C963" s="2"/>
      <c r="D963" s="3"/>
      <c r="E963" s="2"/>
      <c r="F963" s="2"/>
      <c r="G963" s="3"/>
      <c r="H963" s="3"/>
      <c r="J963" s="9"/>
      <c r="L963" s="9"/>
      <c r="N963" s="9"/>
      <c r="R963" s="9"/>
      <c r="T963" s="9"/>
      <c r="V963" s="50"/>
    </row>
    <row r="964" spans="1:22" x14ac:dyDescent="0.3">
      <c r="A964" s="2"/>
      <c r="B964" s="3"/>
      <c r="C964" s="2"/>
      <c r="D964" s="3"/>
      <c r="E964" s="2"/>
      <c r="F964" s="2"/>
      <c r="G964" s="3"/>
      <c r="H964" s="3"/>
      <c r="J964" s="9"/>
      <c r="L964" s="9"/>
      <c r="N964" s="9"/>
      <c r="R964" s="9"/>
      <c r="T964" s="9"/>
      <c r="V964" s="50"/>
    </row>
    <row r="965" spans="1:22" x14ac:dyDescent="0.3">
      <c r="A965" s="2"/>
      <c r="B965" s="3"/>
      <c r="C965" s="2"/>
      <c r="D965" s="3"/>
      <c r="E965" s="2"/>
      <c r="F965" s="2"/>
      <c r="G965" s="3"/>
      <c r="H965" s="3"/>
      <c r="J965" s="9"/>
      <c r="L965" s="9"/>
      <c r="N965" s="9"/>
      <c r="R965" s="9"/>
      <c r="T965" s="9"/>
      <c r="V965" s="50"/>
    </row>
    <row r="966" spans="1:22" x14ac:dyDescent="0.3">
      <c r="A966" s="2"/>
      <c r="B966" s="3"/>
      <c r="C966" s="2"/>
      <c r="D966" s="3"/>
      <c r="E966" s="2"/>
      <c r="F966" s="2"/>
      <c r="G966" s="3"/>
      <c r="H966" s="3"/>
      <c r="J966" s="9"/>
      <c r="L966" s="9"/>
      <c r="N966" s="9"/>
      <c r="R966" s="9"/>
      <c r="T966" s="9"/>
      <c r="V966" s="50"/>
    </row>
    <row r="967" spans="1:22" x14ac:dyDescent="0.3">
      <c r="A967" s="2"/>
      <c r="B967" s="3"/>
      <c r="C967" s="2"/>
      <c r="D967" s="3"/>
      <c r="E967" s="2"/>
      <c r="F967" s="2"/>
      <c r="G967" s="3"/>
      <c r="H967" s="3"/>
      <c r="J967" s="9"/>
      <c r="L967" s="9"/>
      <c r="N967" s="9"/>
      <c r="R967" s="9"/>
      <c r="T967" s="9"/>
      <c r="V967" s="50"/>
    </row>
    <row r="968" spans="1:22" x14ac:dyDescent="0.3">
      <c r="A968" s="2"/>
      <c r="B968" s="3"/>
      <c r="C968" s="2"/>
      <c r="D968" s="3"/>
      <c r="E968" s="2"/>
      <c r="F968" s="2"/>
      <c r="G968" s="3"/>
      <c r="H968" s="3"/>
      <c r="J968" s="9"/>
      <c r="L968" s="9"/>
      <c r="N968" s="9"/>
      <c r="R968" s="9"/>
      <c r="T968" s="9"/>
      <c r="V968" s="50"/>
    </row>
    <row r="969" spans="1:22" x14ac:dyDescent="0.3">
      <c r="A969" s="2"/>
      <c r="B969" s="3"/>
      <c r="C969" s="2"/>
      <c r="D969" s="3"/>
      <c r="E969" s="2"/>
      <c r="F969" s="2"/>
      <c r="G969" s="3"/>
      <c r="H969" s="3"/>
      <c r="J969" s="9"/>
      <c r="L969" s="9"/>
      <c r="N969" s="9"/>
      <c r="R969" s="9"/>
      <c r="T969" s="9"/>
      <c r="V969" s="50"/>
    </row>
    <row r="970" spans="1:22" x14ac:dyDescent="0.3">
      <c r="A970" s="2"/>
      <c r="B970" s="3"/>
      <c r="C970" s="2"/>
      <c r="D970" s="3"/>
      <c r="E970" s="2"/>
      <c r="F970" s="2"/>
      <c r="G970" s="3"/>
      <c r="H970" s="3"/>
      <c r="J970" s="9"/>
      <c r="L970" s="9"/>
      <c r="N970" s="9"/>
      <c r="R970" s="9"/>
      <c r="T970" s="9"/>
      <c r="V970" s="50"/>
    </row>
    <row r="971" spans="1:22" x14ac:dyDescent="0.3">
      <c r="A971" s="2"/>
      <c r="B971" s="3"/>
      <c r="C971" s="2"/>
      <c r="D971" s="3"/>
      <c r="E971" s="2"/>
      <c r="F971" s="2"/>
      <c r="G971" s="3"/>
      <c r="H971" s="3"/>
      <c r="J971" s="9"/>
      <c r="L971" s="9"/>
      <c r="N971" s="9"/>
      <c r="R971" s="9"/>
      <c r="T971" s="9"/>
      <c r="V971" s="50"/>
    </row>
    <row r="972" spans="1:22" x14ac:dyDescent="0.3">
      <c r="A972" s="2"/>
      <c r="B972" s="3"/>
      <c r="C972" s="2"/>
      <c r="D972" s="3"/>
      <c r="E972" s="2"/>
      <c r="F972" s="2"/>
      <c r="G972" s="3"/>
      <c r="H972" s="3"/>
      <c r="J972" s="9"/>
      <c r="L972" s="9"/>
      <c r="N972" s="9"/>
      <c r="R972" s="9"/>
      <c r="T972" s="9"/>
      <c r="V972" s="50"/>
    </row>
    <row r="973" spans="1:22" x14ac:dyDescent="0.3">
      <c r="A973" s="2"/>
      <c r="B973" s="3"/>
      <c r="C973" s="2"/>
      <c r="D973" s="3"/>
      <c r="E973" s="2"/>
      <c r="F973" s="2"/>
      <c r="G973" s="3"/>
      <c r="H973" s="3"/>
      <c r="J973" s="9"/>
      <c r="L973" s="9"/>
      <c r="N973" s="9"/>
      <c r="R973" s="9"/>
      <c r="T973" s="9"/>
      <c r="V973" s="50"/>
    </row>
    <row r="974" spans="1:22" x14ac:dyDescent="0.3">
      <c r="A974" s="2"/>
      <c r="B974" s="3"/>
      <c r="C974" s="2"/>
      <c r="D974" s="3"/>
      <c r="E974" s="2"/>
      <c r="F974" s="2"/>
      <c r="G974" s="3"/>
      <c r="H974" s="3"/>
      <c r="J974" s="9"/>
      <c r="L974" s="9"/>
      <c r="N974" s="9"/>
      <c r="R974" s="9"/>
      <c r="T974" s="9"/>
      <c r="V974" s="50"/>
    </row>
    <row r="975" spans="1:22" x14ac:dyDescent="0.3">
      <c r="A975" s="2"/>
      <c r="B975" s="3"/>
      <c r="C975" s="2"/>
      <c r="D975" s="3"/>
      <c r="E975" s="2"/>
      <c r="F975" s="2"/>
      <c r="G975" s="3"/>
      <c r="H975" s="3"/>
      <c r="J975" s="9"/>
      <c r="L975" s="9"/>
      <c r="N975" s="9"/>
      <c r="R975" s="9"/>
      <c r="T975" s="9"/>
      <c r="V975" s="50"/>
    </row>
    <row r="976" spans="1:22" x14ac:dyDescent="0.3">
      <c r="A976" s="2"/>
      <c r="B976" s="3"/>
      <c r="C976" s="2"/>
      <c r="D976" s="3"/>
      <c r="E976" s="2"/>
      <c r="F976" s="2"/>
      <c r="G976" s="3"/>
      <c r="H976" s="3"/>
      <c r="J976" s="9"/>
      <c r="L976" s="9"/>
      <c r="N976" s="9"/>
      <c r="R976" s="9"/>
      <c r="T976" s="9"/>
      <c r="V976" s="50"/>
    </row>
    <row r="977" spans="1:22" x14ac:dyDescent="0.3">
      <c r="A977" s="2"/>
      <c r="B977" s="3"/>
      <c r="C977" s="2"/>
      <c r="D977" s="3"/>
      <c r="E977" s="2"/>
      <c r="F977" s="2"/>
      <c r="G977" s="3"/>
      <c r="H977" s="3"/>
      <c r="J977" s="9"/>
      <c r="L977" s="9"/>
      <c r="N977" s="9"/>
      <c r="R977" s="9"/>
      <c r="T977" s="9"/>
      <c r="V977" s="50"/>
    </row>
    <row r="978" spans="1:22" x14ac:dyDescent="0.3">
      <c r="A978" s="2"/>
      <c r="B978" s="3"/>
      <c r="C978" s="2"/>
      <c r="D978" s="3"/>
      <c r="E978" s="2"/>
      <c r="F978" s="2"/>
      <c r="G978" s="3"/>
      <c r="H978" s="3"/>
      <c r="J978" s="9"/>
      <c r="L978" s="9"/>
      <c r="N978" s="9"/>
      <c r="R978" s="9"/>
      <c r="T978" s="9"/>
      <c r="V978" s="50"/>
    </row>
    <row r="979" spans="1:22" x14ac:dyDescent="0.3">
      <c r="A979" s="2"/>
      <c r="B979" s="3"/>
      <c r="C979" s="2"/>
      <c r="D979" s="3"/>
      <c r="E979" s="2"/>
      <c r="F979" s="2"/>
      <c r="G979" s="3"/>
      <c r="H979" s="3"/>
      <c r="J979" s="9"/>
      <c r="L979" s="9"/>
      <c r="N979" s="9"/>
      <c r="R979" s="9"/>
      <c r="T979" s="9"/>
      <c r="V979" s="50"/>
    </row>
    <row r="980" spans="1:22" x14ac:dyDescent="0.3">
      <c r="A980" s="2"/>
      <c r="B980" s="3"/>
      <c r="C980" s="2"/>
      <c r="D980" s="3"/>
      <c r="E980" s="2"/>
      <c r="F980" s="2"/>
      <c r="G980" s="3"/>
      <c r="H980" s="3"/>
      <c r="J980" s="9"/>
      <c r="L980" s="9"/>
      <c r="N980" s="9"/>
      <c r="R980" s="9"/>
      <c r="T980" s="9"/>
      <c r="V980" s="50"/>
    </row>
    <row r="981" spans="1:22" x14ac:dyDescent="0.3">
      <c r="A981" s="2"/>
      <c r="B981" s="3"/>
      <c r="C981" s="2"/>
      <c r="D981" s="3"/>
      <c r="E981" s="2"/>
      <c r="F981" s="2"/>
      <c r="G981" s="3"/>
      <c r="H981" s="3"/>
      <c r="J981" s="9"/>
      <c r="L981" s="9"/>
      <c r="N981" s="9"/>
      <c r="R981" s="9"/>
      <c r="T981" s="9"/>
      <c r="V981" s="50"/>
    </row>
    <row r="982" spans="1:22" x14ac:dyDescent="0.3">
      <c r="A982" s="2"/>
      <c r="B982" s="3"/>
      <c r="C982" s="2"/>
      <c r="D982" s="3"/>
      <c r="E982" s="2"/>
      <c r="F982" s="2"/>
      <c r="G982" s="3"/>
      <c r="H982" s="3"/>
      <c r="J982" s="9"/>
      <c r="L982" s="9"/>
      <c r="N982" s="9"/>
      <c r="R982" s="9"/>
      <c r="T982" s="9"/>
      <c r="V982" s="50"/>
    </row>
    <row r="983" spans="1:22" x14ac:dyDescent="0.3">
      <c r="A983" s="2"/>
      <c r="B983" s="3"/>
      <c r="C983" s="2"/>
      <c r="D983" s="3"/>
      <c r="E983" s="2"/>
      <c r="F983" s="2"/>
      <c r="G983" s="3"/>
      <c r="H983" s="3"/>
      <c r="J983" s="9"/>
      <c r="L983" s="9"/>
      <c r="N983" s="9"/>
      <c r="R983" s="9"/>
      <c r="T983" s="9"/>
      <c r="V983" s="50"/>
    </row>
    <row r="984" spans="1:22" x14ac:dyDescent="0.3">
      <c r="A984" s="2"/>
      <c r="B984" s="3"/>
      <c r="C984" s="2"/>
      <c r="D984" s="3"/>
      <c r="E984" s="2"/>
      <c r="F984" s="2"/>
      <c r="G984" s="3"/>
      <c r="H984" s="3"/>
      <c r="J984" s="9"/>
      <c r="L984" s="9"/>
      <c r="N984" s="9"/>
      <c r="R984" s="9"/>
      <c r="T984" s="9"/>
      <c r="V984" s="50"/>
    </row>
    <row r="985" spans="1:22" x14ac:dyDescent="0.3">
      <c r="A985" s="2"/>
      <c r="B985" s="3"/>
      <c r="C985" s="2"/>
      <c r="D985" s="3"/>
      <c r="E985" s="2"/>
      <c r="F985" s="2"/>
      <c r="G985" s="3"/>
      <c r="H985" s="3"/>
      <c r="J985" s="9"/>
      <c r="L985" s="9"/>
      <c r="N985" s="9"/>
      <c r="R985" s="9"/>
      <c r="T985" s="9"/>
      <c r="V985" s="50"/>
    </row>
    <row r="986" spans="1:22" x14ac:dyDescent="0.3">
      <c r="A986" s="2"/>
      <c r="B986" s="3"/>
      <c r="C986" s="2"/>
      <c r="D986" s="3"/>
      <c r="E986" s="2"/>
      <c r="F986" s="2"/>
      <c r="G986" s="3"/>
      <c r="H986" s="3"/>
      <c r="J986" s="9"/>
      <c r="L986" s="9"/>
      <c r="N986" s="9"/>
      <c r="R986" s="9"/>
      <c r="T986" s="9"/>
      <c r="V986" s="50"/>
    </row>
    <row r="987" spans="1:22" x14ac:dyDescent="0.3">
      <c r="A987" s="2"/>
      <c r="B987" s="3"/>
      <c r="C987" s="2"/>
      <c r="D987" s="3"/>
      <c r="E987" s="2"/>
      <c r="F987" s="2"/>
      <c r="G987" s="3"/>
      <c r="H987" s="3"/>
      <c r="J987" s="9"/>
      <c r="L987" s="9"/>
      <c r="N987" s="9"/>
      <c r="R987" s="9"/>
      <c r="T987" s="9"/>
      <c r="V987" s="50"/>
    </row>
    <row r="988" spans="1:22" x14ac:dyDescent="0.3">
      <c r="A988" s="2"/>
      <c r="B988" s="3"/>
      <c r="C988" s="2"/>
      <c r="D988" s="3"/>
      <c r="E988" s="2"/>
      <c r="F988" s="2"/>
      <c r="G988" s="3"/>
      <c r="H988" s="3"/>
      <c r="J988" s="9"/>
      <c r="L988" s="9"/>
      <c r="N988" s="9"/>
      <c r="R988" s="9"/>
      <c r="T988" s="9"/>
      <c r="V988" s="50"/>
    </row>
    <row r="989" spans="1:22" x14ac:dyDescent="0.3">
      <c r="A989" s="2"/>
      <c r="B989" s="3"/>
      <c r="C989" s="2"/>
      <c r="D989" s="3"/>
      <c r="E989" s="2"/>
      <c r="F989" s="2"/>
      <c r="G989" s="3"/>
      <c r="H989" s="3"/>
      <c r="J989" s="9"/>
      <c r="L989" s="9"/>
      <c r="N989" s="9"/>
      <c r="R989" s="9"/>
      <c r="T989" s="9"/>
      <c r="V989" s="50"/>
    </row>
    <row r="990" spans="1:22" x14ac:dyDescent="0.3">
      <c r="A990" s="2"/>
      <c r="B990" s="3"/>
      <c r="C990" s="2"/>
      <c r="D990" s="3"/>
      <c r="E990" s="2"/>
      <c r="F990" s="2"/>
      <c r="G990" s="3"/>
      <c r="H990" s="3"/>
      <c r="J990" s="9"/>
      <c r="L990" s="9"/>
      <c r="N990" s="9"/>
      <c r="R990" s="9"/>
      <c r="T990" s="9"/>
      <c r="V990" s="50"/>
    </row>
    <row r="991" spans="1:22" x14ac:dyDescent="0.3">
      <c r="A991" s="2"/>
      <c r="B991" s="3"/>
      <c r="C991" s="2"/>
      <c r="D991" s="3"/>
      <c r="E991" s="2"/>
      <c r="F991" s="2"/>
      <c r="G991" s="3"/>
      <c r="H991" s="3"/>
      <c r="J991" s="9"/>
      <c r="L991" s="9"/>
      <c r="N991" s="9"/>
      <c r="R991" s="9"/>
      <c r="T991" s="9"/>
      <c r="V991" s="50"/>
    </row>
    <row r="992" spans="1:22" x14ac:dyDescent="0.3">
      <c r="A992" s="2"/>
      <c r="B992" s="3"/>
      <c r="C992" s="2"/>
      <c r="D992" s="3"/>
      <c r="E992" s="2"/>
      <c r="F992" s="2"/>
      <c r="G992" s="3"/>
      <c r="H992" s="3"/>
      <c r="J992" s="9"/>
      <c r="L992" s="9"/>
      <c r="N992" s="9"/>
      <c r="R992" s="9"/>
      <c r="T992" s="9"/>
      <c r="V992" s="50"/>
    </row>
    <row r="993" spans="1:22" x14ac:dyDescent="0.3">
      <c r="A993" s="2"/>
      <c r="B993" s="3"/>
      <c r="C993" s="2"/>
      <c r="D993" s="3"/>
      <c r="E993" s="2"/>
      <c r="F993" s="2"/>
      <c r="G993" s="3"/>
      <c r="H993" s="3"/>
      <c r="J993" s="9"/>
      <c r="L993" s="9"/>
      <c r="N993" s="9"/>
      <c r="R993" s="9"/>
      <c r="T993" s="9"/>
      <c r="V993" s="50"/>
    </row>
    <row r="994" spans="1:22" x14ac:dyDescent="0.3">
      <c r="A994" s="2"/>
      <c r="B994" s="3"/>
      <c r="C994" s="2"/>
      <c r="D994" s="3"/>
      <c r="E994" s="2"/>
      <c r="F994" s="2"/>
      <c r="G994" s="3"/>
      <c r="H994" s="3"/>
      <c r="J994" s="9"/>
      <c r="L994" s="9"/>
      <c r="N994" s="9"/>
      <c r="R994" s="9"/>
      <c r="T994" s="9"/>
      <c r="V994" s="50"/>
    </row>
    <row r="995" spans="1:22" x14ac:dyDescent="0.3">
      <c r="A995" s="2"/>
      <c r="B995" s="3"/>
      <c r="C995" s="2"/>
      <c r="D995" s="3"/>
      <c r="E995" s="2"/>
      <c r="F995" s="2"/>
      <c r="G995" s="3"/>
      <c r="H995" s="3"/>
      <c r="J995" s="9"/>
      <c r="L995" s="9"/>
      <c r="N995" s="9"/>
      <c r="R995" s="9"/>
      <c r="T995" s="9"/>
      <c r="V995" s="50"/>
    </row>
    <row r="996" spans="1:22" x14ac:dyDescent="0.3">
      <c r="A996" s="2"/>
      <c r="B996" s="3"/>
      <c r="C996" s="2"/>
      <c r="D996" s="3"/>
      <c r="E996" s="2"/>
      <c r="F996" s="2"/>
      <c r="G996" s="3"/>
      <c r="H996" s="3"/>
      <c r="J996" s="9"/>
      <c r="L996" s="9"/>
      <c r="N996" s="9"/>
      <c r="R996" s="9"/>
      <c r="T996" s="9"/>
      <c r="V996" s="50"/>
    </row>
    <row r="997" spans="1:22" x14ac:dyDescent="0.3">
      <c r="A997" s="2"/>
      <c r="B997" s="3"/>
      <c r="C997" s="2"/>
      <c r="D997" s="3"/>
      <c r="E997" s="2"/>
      <c r="F997" s="2"/>
      <c r="G997" s="3"/>
      <c r="H997" s="3"/>
      <c r="J997" s="9"/>
      <c r="L997" s="9"/>
      <c r="N997" s="9"/>
      <c r="R997" s="9"/>
      <c r="T997" s="9"/>
      <c r="V997" s="50"/>
    </row>
    <row r="998" spans="1:22" x14ac:dyDescent="0.3">
      <c r="A998" s="2"/>
      <c r="B998" s="3"/>
      <c r="C998" s="2"/>
      <c r="D998" s="3"/>
      <c r="E998" s="2"/>
      <c r="F998" s="2"/>
      <c r="G998" s="3"/>
      <c r="H998" s="3"/>
      <c r="J998" s="9"/>
      <c r="L998" s="9"/>
      <c r="N998" s="9"/>
      <c r="R998" s="9"/>
      <c r="T998" s="9"/>
      <c r="V998" s="50"/>
    </row>
    <row r="999" spans="1:22" x14ac:dyDescent="0.3">
      <c r="A999" s="2"/>
      <c r="B999" s="3"/>
      <c r="C999" s="2"/>
      <c r="D999" s="3"/>
      <c r="E999" s="2"/>
      <c r="F999" s="2"/>
      <c r="G999" s="3"/>
      <c r="H999" s="3"/>
      <c r="J999" s="9"/>
      <c r="L999" s="9"/>
      <c r="N999" s="9"/>
      <c r="R999" s="9"/>
      <c r="T999" s="9"/>
      <c r="V999" s="50"/>
    </row>
    <row r="1000" spans="1:22" x14ac:dyDescent="0.3">
      <c r="A1000" s="2"/>
      <c r="B1000" s="3"/>
      <c r="C1000" s="2"/>
      <c r="D1000" s="3"/>
      <c r="E1000" s="2"/>
      <c r="F1000" s="2"/>
      <c r="G1000" s="3"/>
      <c r="H1000" s="3"/>
      <c r="J1000" s="9"/>
      <c r="L1000" s="9"/>
      <c r="N1000" s="9"/>
      <c r="R1000" s="9"/>
      <c r="T1000" s="9"/>
      <c r="V1000" s="50"/>
    </row>
    <row r="1001" spans="1:22" x14ac:dyDescent="0.3">
      <c r="A1001" s="2"/>
      <c r="B1001" s="3"/>
      <c r="C1001" s="2"/>
      <c r="D1001" s="3"/>
      <c r="E1001" s="2"/>
      <c r="F1001" s="2"/>
      <c r="G1001" s="3"/>
      <c r="H1001" s="3"/>
      <c r="J1001" s="9"/>
      <c r="L1001" s="9"/>
      <c r="N1001" s="9"/>
      <c r="R1001" s="9"/>
      <c r="T1001" s="9"/>
      <c r="V1001" s="50"/>
    </row>
    <row r="1002" spans="1:22" x14ac:dyDescent="0.3">
      <c r="A1002" s="2"/>
      <c r="B1002" s="3"/>
      <c r="C1002" s="2"/>
      <c r="D1002" s="3"/>
      <c r="E1002" s="2"/>
      <c r="F1002" s="2"/>
      <c r="G1002" s="3"/>
      <c r="H1002" s="3"/>
      <c r="J1002" s="9"/>
      <c r="L1002" s="9"/>
      <c r="N1002" s="9"/>
      <c r="R1002" s="9"/>
      <c r="T1002" s="9"/>
      <c r="V1002" s="50"/>
    </row>
    <row r="1003" spans="1:22" x14ac:dyDescent="0.3">
      <c r="A1003" s="2"/>
      <c r="B1003" s="3"/>
      <c r="C1003" s="2"/>
      <c r="D1003" s="3"/>
      <c r="E1003" s="2"/>
      <c r="F1003" s="2"/>
      <c r="G1003" s="3"/>
      <c r="H1003" s="3"/>
      <c r="J1003" s="9"/>
      <c r="L1003" s="9"/>
      <c r="N1003" s="9"/>
      <c r="R1003" s="9"/>
      <c r="T1003" s="9"/>
      <c r="V1003" s="50"/>
    </row>
    <row r="1004" spans="1:22" x14ac:dyDescent="0.3">
      <c r="A1004" s="2"/>
      <c r="B1004" s="3"/>
      <c r="C1004" s="2"/>
      <c r="D1004" s="3"/>
      <c r="E1004" s="2"/>
      <c r="F1004" s="2"/>
      <c r="G1004" s="3"/>
      <c r="H1004" s="3"/>
      <c r="J1004" s="9"/>
      <c r="L1004" s="9"/>
      <c r="N1004" s="9"/>
      <c r="R1004" s="9"/>
      <c r="T1004" s="9"/>
      <c r="V1004" s="50"/>
    </row>
    <row r="1005" spans="1:22" x14ac:dyDescent="0.3">
      <c r="A1005" s="2"/>
      <c r="B1005" s="3"/>
      <c r="C1005" s="2"/>
      <c r="D1005" s="3"/>
      <c r="E1005" s="2"/>
      <c r="F1005" s="2"/>
      <c r="G1005" s="3"/>
      <c r="H1005" s="3"/>
      <c r="J1005" s="9"/>
      <c r="L1005" s="9"/>
      <c r="N1005" s="9"/>
      <c r="R1005" s="9"/>
      <c r="T1005" s="9"/>
      <c r="V1005" s="50"/>
    </row>
    <row r="1006" spans="1:22" x14ac:dyDescent="0.3">
      <c r="A1006" s="2"/>
      <c r="B1006" s="3"/>
      <c r="C1006" s="2"/>
      <c r="D1006" s="3"/>
      <c r="E1006" s="2"/>
      <c r="F1006" s="2"/>
      <c r="G1006" s="3"/>
      <c r="H1006" s="3"/>
      <c r="J1006" s="9"/>
      <c r="L1006" s="9"/>
      <c r="N1006" s="9"/>
      <c r="R1006" s="9"/>
      <c r="T1006" s="9"/>
      <c r="V1006" s="50"/>
    </row>
    <row r="1007" spans="1:22" x14ac:dyDescent="0.3">
      <c r="A1007" s="2"/>
      <c r="B1007" s="3"/>
      <c r="C1007" s="2"/>
      <c r="D1007" s="3"/>
      <c r="E1007" s="2"/>
      <c r="F1007" s="2"/>
      <c r="G1007" s="3"/>
      <c r="H1007" s="3"/>
      <c r="J1007" s="9"/>
      <c r="L1007" s="9"/>
      <c r="N1007" s="9"/>
      <c r="R1007" s="9"/>
      <c r="T1007" s="9"/>
      <c r="V1007" s="50"/>
    </row>
    <row r="1008" spans="1:22" x14ac:dyDescent="0.3">
      <c r="A1008" s="2"/>
      <c r="B1008" s="3"/>
      <c r="C1008" s="2"/>
      <c r="D1008" s="3"/>
      <c r="E1008" s="2"/>
      <c r="F1008" s="2"/>
      <c r="G1008" s="3"/>
      <c r="H1008" s="3"/>
      <c r="J1008" s="9"/>
      <c r="L1008" s="9"/>
      <c r="N1008" s="9"/>
      <c r="R1008" s="9"/>
      <c r="T1008" s="9"/>
      <c r="V1008" s="50"/>
    </row>
    <row r="1009" spans="1:22" x14ac:dyDescent="0.3">
      <c r="A1009" s="2"/>
      <c r="B1009" s="3"/>
      <c r="C1009" s="2"/>
      <c r="D1009" s="3"/>
      <c r="E1009" s="2"/>
      <c r="F1009" s="2"/>
      <c r="G1009" s="3"/>
      <c r="H1009" s="3"/>
      <c r="J1009" s="9"/>
      <c r="L1009" s="9"/>
      <c r="N1009" s="9"/>
      <c r="R1009" s="9"/>
      <c r="T1009" s="9"/>
      <c r="V1009" s="50"/>
    </row>
    <row r="1010" spans="1:22" x14ac:dyDescent="0.3">
      <c r="A1010" s="2"/>
      <c r="B1010" s="3"/>
      <c r="C1010" s="2"/>
      <c r="D1010" s="3"/>
      <c r="E1010" s="2"/>
      <c r="F1010" s="2"/>
      <c r="G1010" s="3"/>
      <c r="H1010" s="3"/>
      <c r="J1010" s="9"/>
      <c r="L1010" s="9"/>
      <c r="N1010" s="9"/>
      <c r="R1010" s="9"/>
      <c r="T1010" s="9"/>
      <c r="V1010" s="50"/>
    </row>
    <row r="1011" spans="1:22" x14ac:dyDescent="0.3">
      <c r="A1011" s="2"/>
      <c r="B1011" s="3"/>
      <c r="C1011" s="2"/>
      <c r="D1011" s="3"/>
      <c r="E1011" s="2"/>
      <c r="F1011" s="2"/>
      <c r="G1011" s="3"/>
      <c r="H1011" s="3"/>
      <c r="J1011" s="9"/>
      <c r="L1011" s="9"/>
      <c r="N1011" s="9"/>
      <c r="R1011" s="9"/>
      <c r="T1011" s="9"/>
      <c r="V1011" s="50"/>
    </row>
    <row r="1012" spans="1:22" x14ac:dyDescent="0.3">
      <c r="A1012" s="2"/>
      <c r="B1012" s="3"/>
      <c r="C1012" s="2"/>
      <c r="D1012" s="3"/>
      <c r="E1012" s="2"/>
      <c r="F1012" s="2"/>
      <c r="G1012" s="3"/>
      <c r="H1012" s="3"/>
      <c r="J1012" s="9"/>
      <c r="L1012" s="9"/>
      <c r="N1012" s="9"/>
      <c r="R1012" s="9"/>
      <c r="T1012" s="9"/>
      <c r="V1012" s="50"/>
    </row>
    <row r="1013" spans="1:22" x14ac:dyDescent="0.3">
      <c r="A1013" s="2"/>
      <c r="B1013" s="3"/>
      <c r="C1013" s="2"/>
      <c r="D1013" s="3"/>
      <c r="E1013" s="2"/>
      <c r="F1013" s="2"/>
      <c r="G1013" s="3"/>
      <c r="H1013" s="3"/>
      <c r="J1013" s="9"/>
      <c r="L1013" s="9"/>
      <c r="N1013" s="9"/>
      <c r="R1013" s="9"/>
      <c r="T1013" s="9"/>
      <c r="V1013" s="50"/>
    </row>
    <row r="1014" spans="1:22" x14ac:dyDescent="0.3">
      <c r="A1014" s="2"/>
      <c r="B1014" s="3"/>
      <c r="C1014" s="2"/>
      <c r="D1014" s="3"/>
      <c r="E1014" s="2"/>
      <c r="F1014" s="2"/>
      <c r="G1014" s="3"/>
      <c r="H1014" s="3"/>
      <c r="J1014" s="9"/>
      <c r="L1014" s="9"/>
      <c r="N1014" s="9"/>
      <c r="R1014" s="9"/>
      <c r="T1014" s="9"/>
      <c r="V1014" s="50"/>
    </row>
    <row r="1015" spans="1:22" x14ac:dyDescent="0.3">
      <c r="A1015" s="2"/>
      <c r="B1015" s="3"/>
      <c r="C1015" s="2"/>
      <c r="D1015" s="3"/>
      <c r="E1015" s="2"/>
      <c r="F1015" s="2"/>
      <c r="G1015" s="3"/>
      <c r="H1015" s="3"/>
      <c r="J1015" s="9"/>
      <c r="L1015" s="9"/>
      <c r="N1015" s="9"/>
      <c r="R1015" s="9"/>
      <c r="T1015" s="9"/>
      <c r="V1015" s="50"/>
    </row>
    <row r="1016" spans="1:22" x14ac:dyDescent="0.3">
      <c r="A1016" s="2"/>
      <c r="B1016" s="3"/>
      <c r="C1016" s="2"/>
      <c r="D1016" s="3"/>
      <c r="E1016" s="2"/>
      <c r="F1016" s="2"/>
      <c r="G1016" s="3"/>
      <c r="H1016" s="3"/>
      <c r="J1016" s="9"/>
      <c r="L1016" s="9"/>
      <c r="N1016" s="9"/>
      <c r="R1016" s="9"/>
      <c r="T1016" s="9"/>
      <c r="V1016" s="50"/>
    </row>
    <row r="1017" spans="1:22" x14ac:dyDescent="0.3">
      <c r="A1017" s="2"/>
      <c r="B1017" s="3"/>
      <c r="C1017" s="2"/>
      <c r="D1017" s="3"/>
      <c r="E1017" s="2"/>
      <c r="F1017" s="2"/>
      <c r="G1017" s="3"/>
      <c r="H1017" s="3"/>
      <c r="J1017" s="9"/>
      <c r="L1017" s="9"/>
      <c r="N1017" s="9"/>
      <c r="R1017" s="9"/>
      <c r="T1017" s="9"/>
      <c r="V1017" s="50"/>
    </row>
    <row r="1018" spans="1:22" x14ac:dyDescent="0.3">
      <c r="A1018" s="2"/>
      <c r="B1018" s="3"/>
      <c r="C1018" s="2"/>
      <c r="D1018" s="3"/>
      <c r="E1018" s="2"/>
      <c r="F1018" s="2"/>
      <c r="G1018" s="3"/>
      <c r="H1018" s="3"/>
      <c r="J1018" s="9"/>
      <c r="L1018" s="9"/>
      <c r="N1018" s="9"/>
      <c r="R1018" s="9"/>
      <c r="T1018" s="9"/>
      <c r="V1018" s="50"/>
    </row>
    <row r="1019" spans="1:22" x14ac:dyDescent="0.3">
      <c r="A1019" s="2"/>
      <c r="B1019" s="3"/>
      <c r="C1019" s="2"/>
      <c r="D1019" s="3"/>
      <c r="E1019" s="2"/>
      <c r="F1019" s="2"/>
      <c r="G1019" s="3"/>
      <c r="H1019" s="3"/>
      <c r="J1019" s="9"/>
      <c r="L1019" s="9"/>
      <c r="N1019" s="9"/>
      <c r="R1019" s="9"/>
      <c r="T1019" s="9"/>
      <c r="V1019" s="50"/>
    </row>
    <row r="1020" spans="1:22" x14ac:dyDescent="0.3">
      <c r="A1020" s="2"/>
      <c r="B1020" s="3"/>
      <c r="C1020" s="2"/>
      <c r="D1020" s="3"/>
      <c r="E1020" s="2"/>
      <c r="F1020" s="2"/>
      <c r="G1020" s="3"/>
      <c r="H1020" s="3"/>
      <c r="J1020" s="9"/>
      <c r="L1020" s="9"/>
      <c r="N1020" s="9"/>
      <c r="R1020" s="9"/>
      <c r="T1020" s="9"/>
      <c r="V1020" s="50"/>
    </row>
    <row r="1021" spans="1:22" x14ac:dyDescent="0.3">
      <c r="A1021" s="2"/>
      <c r="B1021" s="3"/>
      <c r="C1021" s="2"/>
      <c r="D1021" s="3"/>
      <c r="E1021" s="2"/>
      <c r="F1021" s="2"/>
      <c r="G1021" s="3"/>
      <c r="H1021" s="3"/>
      <c r="J1021" s="9"/>
      <c r="L1021" s="9"/>
      <c r="N1021" s="9"/>
      <c r="R1021" s="9"/>
      <c r="T1021" s="9"/>
      <c r="V1021" s="50"/>
    </row>
    <row r="1022" spans="1:22" x14ac:dyDescent="0.3">
      <c r="A1022" s="2"/>
      <c r="B1022" s="3"/>
      <c r="C1022" s="2"/>
      <c r="D1022" s="3"/>
      <c r="E1022" s="2"/>
      <c r="F1022" s="2"/>
      <c r="G1022" s="3"/>
      <c r="H1022" s="3"/>
      <c r="J1022" s="9"/>
      <c r="L1022" s="9"/>
      <c r="N1022" s="9"/>
      <c r="R1022" s="9"/>
      <c r="T1022" s="9"/>
      <c r="V1022" s="50"/>
    </row>
    <row r="1023" spans="1:22" x14ac:dyDescent="0.3">
      <c r="A1023" s="2"/>
      <c r="B1023" s="3"/>
      <c r="C1023" s="2"/>
      <c r="D1023" s="3"/>
      <c r="E1023" s="2"/>
      <c r="F1023" s="2"/>
      <c r="G1023" s="3"/>
      <c r="H1023" s="3"/>
      <c r="J1023" s="9"/>
      <c r="L1023" s="9"/>
      <c r="N1023" s="9"/>
      <c r="R1023" s="9"/>
      <c r="T1023" s="9"/>
      <c r="V1023" s="50"/>
    </row>
    <row r="1024" spans="1:22" x14ac:dyDescent="0.3">
      <c r="A1024" s="2"/>
      <c r="B1024" s="3"/>
      <c r="C1024" s="2"/>
      <c r="D1024" s="3"/>
      <c r="E1024" s="2"/>
      <c r="F1024" s="2"/>
      <c r="G1024" s="3"/>
      <c r="H1024" s="3"/>
      <c r="J1024" s="9"/>
      <c r="L1024" s="9"/>
      <c r="N1024" s="9"/>
      <c r="R1024" s="9"/>
      <c r="T1024" s="9"/>
      <c r="V1024" s="50"/>
    </row>
    <row r="1025" spans="1:22" x14ac:dyDescent="0.3">
      <c r="A1025" s="2"/>
      <c r="B1025" s="3"/>
      <c r="C1025" s="2"/>
      <c r="D1025" s="3"/>
      <c r="E1025" s="2"/>
      <c r="F1025" s="2"/>
      <c r="G1025" s="3"/>
      <c r="H1025" s="3"/>
      <c r="J1025" s="9"/>
      <c r="L1025" s="9"/>
      <c r="N1025" s="9"/>
      <c r="R1025" s="9"/>
      <c r="T1025" s="9"/>
      <c r="V1025" s="50"/>
    </row>
    <row r="1026" spans="1:22" x14ac:dyDescent="0.3">
      <c r="A1026" s="2"/>
      <c r="B1026" s="3"/>
      <c r="C1026" s="2"/>
      <c r="D1026" s="3"/>
      <c r="E1026" s="2"/>
      <c r="F1026" s="2"/>
      <c r="G1026" s="3"/>
      <c r="H1026" s="3"/>
      <c r="J1026" s="9"/>
      <c r="L1026" s="9"/>
      <c r="N1026" s="9"/>
      <c r="R1026" s="9"/>
      <c r="T1026" s="9"/>
      <c r="V1026" s="50"/>
    </row>
    <row r="1027" spans="1:22" x14ac:dyDescent="0.3">
      <c r="A1027" s="2"/>
      <c r="B1027" s="3"/>
      <c r="C1027" s="2"/>
      <c r="D1027" s="3"/>
      <c r="E1027" s="2"/>
      <c r="F1027" s="2"/>
      <c r="G1027" s="3"/>
      <c r="H1027" s="3"/>
      <c r="J1027" s="9"/>
      <c r="L1027" s="9"/>
      <c r="N1027" s="9"/>
      <c r="R1027" s="9"/>
      <c r="T1027" s="9"/>
      <c r="V1027" s="50"/>
    </row>
    <row r="1028" spans="1:22" x14ac:dyDescent="0.3">
      <c r="A1028" s="2"/>
      <c r="B1028" s="3"/>
      <c r="C1028" s="2"/>
      <c r="D1028" s="3"/>
      <c r="E1028" s="2"/>
      <c r="F1028" s="2"/>
      <c r="G1028" s="3"/>
      <c r="H1028" s="3"/>
      <c r="J1028" s="9"/>
      <c r="L1028" s="9"/>
      <c r="N1028" s="9"/>
      <c r="R1028" s="9"/>
      <c r="T1028" s="9"/>
      <c r="V1028" s="50"/>
    </row>
    <row r="1029" spans="1:22" x14ac:dyDescent="0.3">
      <c r="A1029" s="2"/>
      <c r="B1029" s="3"/>
      <c r="C1029" s="2"/>
      <c r="D1029" s="3"/>
      <c r="E1029" s="2"/>
      <c r="F1029" s="2"/>
      <c r="G1029" s="3"/>
      <c r="H1029" s="3"/>
      <c r="J1029" s="9"/>
      <c r="L1029" s="9"/>
      <c r="N1029" s="9"/>
      <c r="R1029" s="9"/>
      <c r="T1029" s="9"/>
      <c r="V1029" s="50"/>
    </row>
    <row r="1030" spans="1:22" x14ac:dyDescent="0.3">
      <c r="A1030" s="2"/>
      <c r="B1030" s="3"/>
      <c r="C1030" s="2"/>
      <c r="D1030" s="3"/>
      <c r="E1030" s="2"/>
      <c r="F1030" s="2"/>
      <c r="G1030" s="3"/>
      <c r="H1030" s="3"/>
      <c r="J1030" s="9"/>
      <c r="L1030" s="9"/>
      <c r="N1030" s="9"/>
      <c r="R1030" s="9"/>
      <c r="T1030" s="9"/>
      <c r="V1030" s="50"/>
    </row>
    <row r="1031" spans="1:22" x14ac:dyDescent="0.3">
      <c r="A1031" s="2"/>
      <c r="B1031" s="3"/>
      <c r="C1031" s="2"/>
      <c r="D1031" s="3"/>
      <c r="E1031" s="2"/>
      <c r="F1031" s="2"/>
      <c r="G1031" s="3"/>
      <c r="H1031" s="3"/>
      <c r="J1031" s="9"/>
      <c r="L1031" s="9"/>
      <c r="N1031" s="9"/>
      <c r="R1031" s="9"/>
      <c r="T1031" s="9"/>
      <c r="V1031" s="50"/>
    </row>
    <row r="1032" spans="1:22" x14ac:dyDescent="0.3">
      <c r="A1032" s="2"/>
      <c r="B1032" s="3"/>
      <c r="C1032" s="2"/>
      <c r="D1032" s="3"/>
      <c r="E1032" s="2"/>
      <c r="F1032" s="2"/>
      <c r="G1032" s="3"/>
      <c r="H1032" s="3"/>
      <c r="J1032" s="9"/>
      <c r="L1032" s="9"/>
      <c r="N1032" s="9"/>
      <c r="R1032" s="9"/>
      <c r="T1032" s="9"/>
      <c r="V1032" s="50"/>
    </row>
    <row r="1033" spans="1:22" x14ac:dyDescent="0.3">
      <c r="N1033" s="9"/>
    </row>
  </sheetData>
  <sheetProtection algorithmName="SHA-512" hashValue="QJaLT2xzoPzzaschtVH/ujtMzr7mJf1K3G35YCZZjgTlg8M30heKmFUVPpcM8d/xb5ZzxdOEYpx76ehip3X72Q==" saltValue="rP2Qp/8DIFIlVCxL4ijGdQ==" spinCount="100000" sheet="1" objects="1" scenarios="1" formatColumns="0" formatRows="0"/>
  <autoFilter ref="A1:H833"/>
  <sortState ref="T2:T23">
    <sortCondition ref="T2:T2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0000"/>
  </sheetPr>
  <dimension ref="A1:C18"/>
  <sheetViews>
    <sheetView showGridLines="0" zoomScaleNormal="100" workbookViewId="0"/>
  </sheetViews>
  <sheetFormatPr baseColWidth="10" defaultColWidth="0" defaultRowHeight="14.4" zeroHeight="1" x14ac:dyDescent="0.3"/>
  <cols>
    <col min="1" max="1" width="1.5546875" customWidth="1"/>
    <col min="2" max="2" width="134.88671875" customWidth="1"/>
    <col min="3" max="3" width="18" hidden="1" customWidth="1"/>
    <col min="4" max="16384" width="11.44140625" hidden="1"/>
  </cols>
  <sheetData>
    <row r="1" spans="1:3" x14ac:dyDescent="0.3">
      <c r="A1" s="80"/>
      <c r="B1" s="76"/>
    </row>
    <row r="2" spans="1:3" s="80" customFormat="1" x14ac:dyDescent="0.3">
      <c r="B2" s="76"/>
    </row>
    <row r="3" spans="1:3" s="5" customFormat="1" ht="32.25" customHeight="1" x14ac:dyDescent="0.3">
      <c r="B3" s="60" t="s">
        <v>873</v>
      </c>
      <c r="C3" s="61"/>
    </row>
    <row r="4" spans="1:3" s="5" customFormat="1" ht="104.25" customHeight="1" x14ac:dyDescent="0.3">
      <c r="B4" s="6" t="s">
        <v>1477</v>
      </c>
    </row>
    <row r="5" spans="1:3" ht="32.25" customHeight="1" x14ac:dyDescent="0.3">
      <c r="A5" s="80"/>
      <c r="B5" s="7" t="s">
        <v>1479</v>
      </c>
    </row>
    <row r="6" spans="1:3" ht="37.5" customHeight="1" x14ac:dyDescent="0.3">
      <c r="A6" s="80"/>
      <c r="B6" s="162" t="s">
        <v>1478</v>
      </c>
    </row>
    <row r="7" spans="1:3" s="5" customFormat="1" ht="38.25" customHeight="1" x14ac:dyDescent="0.3">
      <c r="B7" s="8" t="s">
        <v>874</v>
      </c>
    </row>
    <row r="8" spans="1:3" ht="33.75" customHeight="1" x14ac:dyDescent="0.3">
      <c r="A8" s="80"/>
      <c r="B8" s="163" t="s">
        <v>1480</v>
      </c>
    </row>
    <row r="9" spans="1:3" x14ac:dyDescent="0.3">
      <c r="A9" s="80"/>
      <c r="B9" s="80"/>
    </row>
    <row r="10" spans="1:3" x14ac:dyDescent="0.3">
      <c r="A10" s="80"/>
      <c r="B10" s="80"/>
    </row>
    <row r="11" spans="1:3" x14ac:dyDescent="0.3">
      <c r="A11" s="80"/>
      <c r="B11" s="166" t="s">
        <v>976</v>
      </c>
    </row>
    <row r="12" spans="1:3" x14ac:dyDescent="0.3">
      <c r="A12" s="80"/>
      <c r="B12" s="80"/>
    </row>
    <row r="13" spans="1:3" ht="26.4" hidden="1" x14ac:dyDescent="0.3">
      <c r="A13" s="80"/>
      <c r="B13" s="165" t="s">
        <v>977</v>
      </c>
    </row>
    <row r="14" spans="1:3" x14ac:dyDescent="0.3">
      <c r="A14" s="80"/>
      <c r="B14" s="80"/>
    </row>
    <row r="15" spans="1:3" ht="27" x14ac:dyDescent="0.3">
      <c r="A15" s="80"/>
      <c r="B15" s="167" t="s">
        <v>1012</v>
      </c>
    </row>
    <row r="16" spans="1:3" x14ac:dyDescent="0.3">
      <c r="A16" s="80"/>
      <c r="B16" s="80"/>
    </row>
    <row r="17" spans="1:2" x14ac:dyDescent="0.3">
      <c r="A17" s="80"/>
      <c r="B17" s="80"/>
    </row>
    <row r="18" spans="1:2" x14ac:dyDescent="0.3"/>
  </sheetData>
  <sheetProtection algorithmName="SHA-512" hashValue="0GTpAv30PoUHt/pyy/CZnPfeiK6HhLDCXLdrpdMiiBhbo3IDWORsojjRpZyMfGAkgEUbh8aMsztNXkAuQuBVkw==" saltValue="/04jdF4vIGUAHKo5hdTdQA==" spinCount="100000" sheet="1" objects="1" scenarios="1" formatColumns="0" formatRows="0"/>
  <pageMargins left="0.7" right="0.7" top="0.75" bottom="0.75" header="0.3" footer="0.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FF00"/>
  </sheetPr>
  <dimension ref="A1:L22"/>
  <sheetViews>
    <sheetView showGridLines="0" zoomScaleNormal="100" workbookViewId="0"/>
  </sheetViews>
  <sheetFormatPr baseColWidth="10" defaultColWidth="0" defaultRowHeight="14.4" zeroHeight="1" x14ac:dyDescent="0.3"/>
  <cols>
    <col min="1" max="1" width="6" style="149" customWidth="1"/>
    <col min="2" max="2" width="29" style="149" customWidth="1"/>
    <col min="3" max="3" width="13.6640625" style="149" customWidth="1"/>
    <col min="4" max="4" width="12.44140625" style="149" customWidth="1"/>
    <col min="5" max="5" width="13.6640625" style="149" customWidth="1"/>
    <col min="6" max="8" width="14.33203125" style="149" customWidth="1"/>
    <col min="9" max="9" width="66.5546875" style="149" customWidth="1"/>
    <col min="10" max="10" width="11.44140625" style="149" customWidth="1"/>
    <col min="11" max="12" width="0" style="149" hidden="1" customWidth="1"/>
    <col min="13" max="16384" width="11.44140625" style="149" hidden="1"/>
  </cols>
  <sheetData>
    <row r="1" spans="1:10" x14ac:dyDescent="0.3">
      <c r="B1" s="53">
        <f>Récapitulatif!C12</f>
        <v>0</v>
      </c>
      <c r="C1" s="53" t="str">
        <f>Récapitulatif!C13</f>
        <v>VEUILLEZ SAISIR LE N° FINESS ET</v>
      </c>
      <c r="D1" s="53"/>
      <c r="E1" s="53"/>
    </row>
    <row r="2" spans="1:10" x14ac:dyDescent="0.3">
      <c r="B2" s="53"/>
      <c r="C2" s="53" t="str">
        <f>Récapitulatif!C14</f>
        <v>VEUILLEZ SAISIR LE N° FINESS ET</v>
      </c>
      <c r="D2" s="53"/>
      <c r="E2" s="53"/>
      <c r="J2" s="100"/>
    </row>
    <row r="3" spans="1:10" x14ac:dyDescent="0.3"/>
    <row r="4" spans="1:10" ht="21" x14ac:dyDescent="0.3">
      <c r="A4" s="110"/>
      <c r="B4" s="403" t="s">
        <v>1481</v>
      </c>
      <c r="C4" s="403"/>
      <c r="D4" s="403"/>
      <c r="E4" s="403"/>
      <c r="F4" s="403"/>
      <c r="G4" s="403"/>
      <c r="H4" s="403"/>
      <c r="I4" s="403"/>
    </row>
    <row r="5" spans="1:10" ht="8.25" customHeight="1" thickBot="1" x14ac:dyDescent="0.35">
      <c r="A5" s="110"/>
      <c r="B5" s="123"/>
      <c r="C5" s="123"/>
      <c r="D5" s="123"/>
      <c r="E5" s="123"/>
      <c r="F5" s="123"/>
      <c r="G5" s="123"/>
      <c r="H5" s="123"/>
      <c r="I5" s="123"/>
    </row>
    <row r="6" spans="1:10" ht="40.5" customHeight="1" thickBot="1" x14ac:dyDescent="0.35">
      <c r="A6" s="399"/>
      <c r="B6" s="400" t="s">
        <v>1482</v>
      </c>
      <c r="C6" s="401"/>
      <c r="D6" s="401"/>
      <c r="E6" s="401"/>
      <c r="F6" s="401"/>
      <c r="G6" s="401"/>
      <c r="H6" s="401"/>
      <c r="I6" s="402"/>
    </row>
    <row r="7" spans="1:10" ht="9" customHeight="1" thickBot="1" x14ac:dyDescent="0.35">
      <c r="A7" s="399"/>
      <c r="B7" s="99"/>
      <c r="C7" s="99"/>
      <c r="D7" s="99"/>
      <c r="E7" s="99"/>
      <c r="F7" s="99"/>
      <c r="G7" s="99"/>
      <c r="H7" s="99"/>
      <c r="I7" s="99"/>
    </row>
    <row r="8" spans="1:10" ht="53.4" thickBot="1" x14ac:dyDescent="0.35">
      <c r="A8" s="55"/>
      <c r="B8" s="54" t="s">
        <v>960</v>
      </c>
      <c r="C8" s="101" t="s">
        <v>961</v>
      </c>
      <c r="D8" s="101" t="s">
        <v>979</v>
      </c>
      <c r="E8" s="101" t="s">
        <v>1018</v>
      </c>
      <c r="F8" s="154" t="s">
        <v>962</v>
      </c>
      <c r="G8" s="284" t="s">
        <v>1437</v>
      </c>
      <c r="H8" s="284" t="s">
        <v>1438</v>
      </c>
      <c r="I8" s="154" t="s">
        <v>1423</v>
      </c>
    </row>
    <row r="9" spans="1:10" ht="30" customHeight="1" thickBot="1" x14ac:dyDescent="0.35">
      <c r="A9" s="253" t="e">
        <f>Récapitulatif!$B$16</f>
        <v>#N/A</v>
      </c>
      <c r="B9" s="121"/>
      <c r="C9" s="62"/>
      <c r="D9" s="52"/>
      <c r="E9" s="254"/>
      <c r="F9" s="254"/>
      <c r="G9" s="330"/>
      <c r="H9" s="330"/>
      <c r="I9" s="56"/>
    </row>
    <row r="10" spans="1:10" ht="30" customHeight="1" thickBot="1" x14ac:dyDescent="0.35">
      <c r="A10" s="253" t="e">
        <f>Récapitulatif!$B$16</f>
        <v>#N/A</v>
      </c>
      <c r="B10" s="121"/>
      <c r="C10" s="62"/>
      <c r="D10" s="52"/>
      <c r="E10" s="254"/>
      <c r="F10" s="254"/>
      <c r="G10" s="330"/>
      <c r="H10" s="330"/>
      <c r="I10" s="56"/>
    </row>
    <row r="11" spans="1:10" ht="30" customHeight="1" thickBot="1" x14ac:dyDescent="0.35">
      <c r="A11" s="253" t="e">
        <f>Récapitulatif!$B$16</f>
        <v>#N/A</v>
      </c>
      <c r="B11" s="121"/>
      <c r="C11" s="63"/>
      <c r="D11" s="64"/>
      <c r="E11" s="254"/>
      <c r="F11" s="254"/>
      <c r="G11" s="331"/>
      <c r="H11" s="331"/>
      <c r="I11" s="57"/>
    </row>
    <row r="12" spans="1:10" ht="30" customHeight="1" thickBot="1" x14ac:dyDescent="0.35">
      <c r="A12" s="253" t="e">
        <f>Récapitulatif!$B$16</f>
        <v>#N/A</v>
      </c>
      <c r="B12" s="121"/>
      <c r="C12" s="62"/>
      <c r="D12" s="169"/>
      <c r="E12" s="254"/>
      <c r="F12" s="254"/>
      <c r="G12" s="330"/>
      <c r="H12" s="330"/>
      <c r="I12" s="56"/>
    </row>
    <row r="13" spans="1:10" ht="30" customHeight="1" thickBot="1" x14ac:dyDescent="0.35">
      <c r="A13" s="253" t="e">
        <f>Récapitulatif!$B$16</f>
        <v>#N/A</v>
      </c>
      <c r="B13" s="121"/>
      <c r="C13" s="62"/>
      <c r="D13" s="52"/>
      <c r="E13" s="254"/>
      <c r="F13" s="254"/>
      <c r="G13" s="330"/>
      <c r="H13" s="330"/>
      <c r="I13" s="56"/>
    </row>
    <row r="14" spans="1:10" ht="30" customHeight="1" thickBot="1" x14ac:dyDescent="0.35">
      <c r="A14" s="253" t="e">
        <f>Récapitulatif!$B$16</f>
        <v>#N/A</v>
      </c>
      <c r="B14" s="121"/>
      <c r="C14" s="62"/>
      <c r="D14" s="52"/>
      <c r="E14" s="254"/>
      <c r="F14" s="254"/>
      <c r="G14" s="330"/>
      <c r="H14" s="330"/>
      <c r="I14" s="56"/>
    </row>
    <row r="15" spans="1:10" ht="30" customHeight="1" thickBot="1" x14ac:dyDescent="0.35">
      <c r="A15" s="253" t="e">
        <f>Récapitulatif!$B$16</f>
        <v>#N/A</v>
      </c>
      <c r="B15" s="121"/>
      <c r="C15" s="64"/>
      <c r="D15" s="64"/>
      <c r="E15" s="254"/>
      <c r="F15" s="254"/>
      <c r="G15" s="330"/>
      <c r="H15" s="330"/>
      <c r="I15" s="58"/>
    </row>
    <row r="16" spans="1:10" ht="30" customHeight="1" thickBot="1" x14ac:dyDescent="0.35">
      <c r="A16" s="253" t="e">
        <f>Récapitulatif!$B$16</f>
        <v>#N/A</v>
      </c>
      <c r="B16" s="121"/>
      <c r="C16" s="63"/>
      <c r="D16" s="64"/>
      <c r="E16" s="254"/>
      <c r="F16" s="254"/>
      <c r="G16" s="331"/>
      <c r="H16" s="331"/>
      <c r="I16" s="57"/>
    </row>
    <row r="17" spans="1:9" ht="30" customHeight="1" thickBot="1" x14ac:dyDescent="0.35">
      <c r="A17" s="253" t="e">
        <f>Récapitulatif!$B$16</f>
        <v>#N/A</v>
      </c>
      <c r="B17" s="121"/>
      <c r="C17" s="62"/>
      <c r="D17" s="52"/>
      <c r="E17" s="254"/>
      <c r="F17" s="254"/>
      <c r="G17" s="330"/>
      <c r="H17" s="330"/>
      <c r="I17" s="56"/>
    </row>
    <row r="18" spans="1:9" ht="30" customHeight="1" thickBot="1" x14ac:dyDescent="0.35">
      <c r="A18" s="253" t="e">
        <f>Récapitulatif!$B$16</f>
        <v>#N/A</v>
      </c>
      <c r="B18" s="121"/>
      <c r="C18" s="62"/>
      <c r="D18" s="52"/>
      <c r="E18" s="254"/>
      <c r="F18" s="254"/>
      <c r="G18" s="330"/>
      <c r="H18" s="330"/>
      <c r="I18" s="56"/>
    </row>
    <row r="19" spans="1:9" ht="30" customHeight="1" thickBot="1" x14ac:dyDescent="0.35">
      <c r="A19" s="253" t="e">
        <f>Récapitulatif!$B$16</f>
        <v>#N/A</v>
      </c>
      <c r="B19" s="121"/>
      <c r="C19" s="62"/>
      <c r="D19" s="52"/>
      <c r="E19" s="254"/>
      <c r="F19" s="254"/>
      <c r="G19" s="330"/>
      <c r="H19" s="330"/>
      <c r="I19" s="56"/>
    </row>
    <row r="20" spans="1:9" ht="30" customHeight="1" thickBot="1" x14ac:dyDescent="0.35">
      <c r="A20" s="253" t="e">
        <f>Récapitulatif!$B$16</f>
        <v>#N/A</v>
      </c>
      <c r="B20" s="121"/>
      <c r="C20" s="63"/>
      <c r="D20" s="64"/>
      <c r="E20" s="254"/>
      <c r="F20" s="254"/>
      <c r="G20" s="331"/>
      <c r="H20" s="331"/>
      <c r="I20" s="57"/>
    </row>
    <row r="21" spans="1:9" ht="30" customHeight="1" thickBot="1" x14ac:dyDescent="0.35">
      <c r="A21" s="253" t="e">
        <f>Récapitulatif!$B$16</f>
        <v>#N/A</v>
      </c>
      <c r="B21" s="121"/>
      <c r="C21" s="62"/>
      <c r="D21" s="52"/>
      <c r="E21" s="254"/>
      <c r="F21" s="254"/>
      <c r="G21" s="330"/>
      <c r="H21" s="330"/>
      <c r="I21" s="56"/>
    </row>
    <row r="22" spans="1:9" x14ac:dyDescent="0.3"/>
  </sheetData>
  <sheetProtection algorithmName="SHA-512" hashValue="8VjGdL/2MSDxjSrf10h0iJqtg1Cg+ja0Abbp4n8Vl5ycPfXqGxVUrVNEqFi719awZb3w6yfIIDDHma4VdYZt3Q==" saltValue="0LHcGYtYAOjsMySyt38mKw==" spinCount="100000" sheet="1" formatColumns="0" formatRows="0"/>
  <mergeCells count="3">
    <mergeCell ref="A6:A7"/>
    <mergeCell ref="B6:I6"/>
    <mergeCell ref="B4:I4"/>
  </mergeCells>
  <conditionalFormatting sqref="G9:H21">
    <cfRule type="expression" dxfId="4" priority="1">
      <formula>OR($B9="Dépenses de personnel non pérennes",$B9="Formation : continue",$B9="Formation : qualifiante et diplômante",$B9="Qualité de vie au travail")</formula>
    </cfRule>
  </conditionalFormatting>
  <dataValidations count="3">
    <dataValidation type="list" allowBlank="1" showInputMessage="1" showErrorMessage="1" sqref="B9:B21">
      <formula1>ListeCNR</formula1>
    </dataValidation>
    <dataValidation type="list" allowBlank="1" showInputMessage="1" showErrorMessage="1" sqref="G9:G21">
      <formula1>CatégoriePersonnel</formula1>
    </dataValidation>
    <dataValidation type="list" allowBlank="1" showInputMessage="1" showErrorMessage="1" sqref="E9:E21">
      <formula1>"2020,2021"</formula1>
    </dataValidation>
  </dataValidations>
  <pageMargins left="0.7" right="0.7" top="0.75" bottom="0.75" header="0.3" footer="0.3"/>
  <pageSetup paperSize="9" scale="70" orientation="portrait" r:id="rId1"/>
  <ignoredErrors>
    <ignoredError sqref="A9:A2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9FF99"/>
    <pageSetUpPr fitToPage="1"/>
  </sheetPr>
  <dimension ref="A1:Q108"/>
  <sheetViews>
    <sheetView showGridLines="0" topLeftCell="A10" zoomScaleNormal="100" zoomScaleSheetLayoutView="100" workbookViewId="0">
      <selection activeCell="B16" sqref="B16:C18"/>
    </sheetView>
  </sheetViews>
  <sheetFormatPr baseColWidth="10" defaultColWidth="0" defaultRowHeight="0" customHeight="1" zeroHeight="1" x14ac:dyDescent="0.25"/>
  <cols>
    <col min="1" max="1" width="4" style="175" customWidth="1"/>
    <col min="2" max="2" width="13" style="141" customWidth="1"/>
    <col min="3" max="3" width="12" style="141" customWidth="1"/>
    <col min="4" max="4" width="19.6640625" style="141" customWidth="1"/>
    <col min="5" max="5" width="13.109375" style="141" customWidth="1"/>
    <col min="6" max="6" width="16.5546875" style="141" customWidth="1"/>
    <col min="7" max="7" width="14.6640625" style="141" customWidth="1"/>
    <col min="8" max="8" width="11.33203125" style="141" customWidth="1"/>
    <col min="9" max="9" width="7" style="141" customWidth="1"/>
    <col min="10" max="10" width="14.109375" style="141" customWidth="1"/>
    <col min="11" max="11" width="31.6640625" style="141" customWidth="1"/>
    <col min="12" max="12" width="14.6640625" style="141" customWidth="1"/>
    <col min="13" max="14" width="14.33203125" style="141" customWidth="1"/>
    <col min="15" max="15" width="13.44140625" style="141" customWidth="1"/>
    <col min="16" max="16" width="1.88671875" style="141" customWidth="1"/>
    <col min="17" max="16384" width="0" style="141" hidden="1"/>
  </cols>
  <sheetData>
    <row r="1" spans="1:17" ht="18" customHeight="1" x14ac:dyDescent="0.25">
      <c r="B1" s="176">
        <v>0</v>
      </c>
      <c r="C1" s="414" t="e">
        <v>#N/A</v>
      </c>
      <c r="D1" s="414"/>
      <c r="E1" s="415"/>
      <c r="F1" s="415"/>
      <c r="G1" s="415"/>
      <c r="H1" s="415"/>
      <c r="I1" s="415"/>
      <c r="J1" s="415"/>
    </row>
    <row r="2" spans="1:17" ht="18" customHeight="1" x14ac:dyDescent="0.25">
      <c r="B2" s="177"/>
      <c r="C2" s="414" t="e">
        <v>#N/A</v>
      </c>
      <c r="D2" s="414"/>
      <c r="E2" s="415"/>
      <c r="F2" s="415"/>
      <c r="G2" s="415"/>
      <c r="H2" s="415"/>
      <c r="I2" s="415"/>
      <c r="J2" s="415"/>
    </row>
    <row r="3" spans="1:17" ht="27" customHeight="1" thickBot="1" x14ac:dyDescent="0.3">
      <c r="B3" s="416" t="s">
        <v>1032</v>
      </c>
      <c r="C3" s="416"/>
      <c r="D3" s="416"/>
      <c r="E3" s="416"/>
      <c r="F3" s="416"/>
      <c r="G3" s="416"/>
      <c r="H3" s="416"/>
      <c r="I3" s="416"/>
      <c r="J3" s="416"/>
      <c r="K3" s="416"/>
      <c r="L3" s="416"/>
      <c r="M3" s="416"/>
      <c r="N3" s="416"/>
      <c r="O3" s="416"/>
    </row>
    <row r="4" spans="1:17" ht="56.25" customHeight="1" thickBot="1" x14ac:dyDescent="0.3">
      <c r="A4" s="419"/>
      <c r="B4" s="420" t="s">
        <v>1042</v>
      </c>
      <c r="C4" s="421"/>
      <c r="D4" s="421"/>
      <c r="E4" s="421"/>
      <c r="F4" s="421"/>
      <c r="G4" s="421"/>
      <c r="H4" s="421"/>
      <c r="I4" s="421"/>
      <c r="J4" s="421"/>
      <c r="K4" s="421"/>
      <c r="L4" s="421"/>
      <c r="M4" s="421"/>
      <c r="N4" s="421"/>
      <c r="O4" s="422"/>
    </row>
    <row r="5" spans="1:17" ht="9" customHeight="1" thickBot="1" x14ac:dyDescent="0.3">
      <c r="A5" s="419"/>
      <c r="B5" s="84"/>
      <c r="C5" s="152"/>
      <c r="D5" s="84"/>
      <c r="E5" s="84"/>
      <c r="F5" s="84"/>
      <c r="G5" s="84"/>
      <c r="H5" s="84"/>
      <c r="I5" s="84"/>
      <c r="J5" s="84"/>
      <c r="K5" s="84"/>
      <c r="L5" s="84"/>
      <c r="M5" s="84"/>
      <c r="N5" s="84"/>
      <c r="O5" s="84"/>
    </row>
    <row r="6" spans="1:17" ht="75.75" customHeight="1" thickBot="1" x14ac:dyDescent="0.3">
      <c r="A6" s="419"/>
      <c r="B6" s="423" t="s">
        <v>1043</v>
      </c>
      <c r="C6" s="424"/>
      <c r="D6" s="424"/>
      <c r="E6" s="424"/>
      <c r="F6" s="424"/>
      <c r="G6" s="424"/>
      <c r="H6" s="424"/>
      <c r="I6" s="424"/>
      <c r="J6" s="424"/>
      <c r="K6" s="424"/>
      <c r="L6" s="424"/>
      <c r="M6" s="424"/>
      <c r="N6" s="424"/>
      <c r="O6" s="425"/>
    </row>
    <row r="7" spans="1:17" ht="9" customHeight="1" thickBot="1" x14ac:dyDescent="0.3">
      <c r="A7" s="419"/>
      <c r="B7" s="84"/>
      <c r="C7" s="152"/>
      <c r="D7" s="84"/>
      <c r="E7" s="84"/>
      <c r="F7" s="84"/>
      <c r="G7" s="84"/>
      <c r="H7" s="84"/>
      <c r="I7" s="84"/>
      <c r="J7" s="84"/>
      <c r="K7" s="84"/>
      <c r="L7" s="84"/>
      <c r="M7" s="84"/>
      <c r="N7" s="84"/>
      <c r="O7" s="84"/>
    </row>
    <row r="8" spans="1:17" ht="68.25" customHeight="1" thickBot="1" x14ac:dyDescent="0.3">
      <c r="A8" s="419"/>
      <c r="B8" s="426" t="s">
        <v>1046</v>
      </c>
      <c r="C8" s="427"/>
      <c r="D8" s="427"/>
      <c r="E8" s="427"/>
      <c r="F8" s="427"/>
      <c r="G8" s="427"/>
      <c r="H8" s="427"/>
      <c r="I8" s="427"/>
      <c r="J8" s="427"/>
      <c r="K8" s="427"/>
      <c r="L8" s="427"/>
      <c r="M8" s="427"/>
      <c r="N8" s="427"/>
      <c r="O8" s="428"/>
    </row>
    <row r="9" spans="1:17" ht="9" customHeight="1" thickBot="1" x14ac:dyDescent="0.3">
      <c r="A9" s="174"/>
      <c r="B9" s="179"/>
      <c r="C9" s="179"/>
      <c r="D9" s="179"/>
      <c r="E9" s="179"/>
      <c r="F9" s="179"/>
      <c r="G9" s="179"/>
      <c r="H9" s="179"/>
      <c r="I9" s="179"/>
      <c r="J9" s="179"/>
      <c r="K9" s="179"/>
      <c r="L9" s="179"/>
      <c r="M9" s="179"/>
      <c r="N9" s="179"/>
      <c r="O9" s="179"/>
    </row>
    <row r="10" spans="1:17" ht="68.25" customHeight="1" thickBot="1" x14ac:dyDescent="0.3">
      <c r="B10" s="439" t="s">
        <v>1044</v>
      </c>
      <c r="C10" s="440"/>
      <c r="D10" s="440"/>
      <c r="E10" s="440"/>
      <c r="F10" s="440"/>
      <c r="G10" s="440"/>
      <c r="H10" s="440"/>
      <c r="I10" s="440"/>
      <c r="J10" s="440"/>
      <c r="K10" s="440"/>
      <c r="L10" s="440"/>
      <c r="M10" s="440"/>
      <c r="N10" s="440"/>
      <c r="O10" s="441"/>
    </row>
    <row r="11" spans="1:17" ht="10.199999999999999" customHeight="1" thickBot="1" x14ac:dyDescent="0.3"/>
    <row r="12" spans="1:17" ht="15" customHeight="1" x14ac:dyDescent="0.25">
      <c r="B12" s="442" t="s">
        <v>1033</v>
      </c>
      <c r="C12" s="443"/>
      <c r="D12" s="448" t="s">
        <v>1026</v>
      </c>
      <c r="E12" s="451" t="s">
        <v>1034</v>
      </c>
      <c r="F12" s="448" t="s">
        <v>1035</v>
      </c>
      <c r="G12" s="454" t="s">
        <v>1036</v>
      </c>
      <c r="H12" s="448" t="s">
        <v>1037</v>
      </c>
      <c r="I12" s="448" t="s">
        <v>1038</v>
      </c>
      <c r="J12" s="442" t="s">
        <v>1039</v>
      </c>
      <c r="K12" s="448" t="s">
        <v>1040</v>
      </c>
      <c r="L12" s="442" t="s">
        <v>1045</v>
      </c>
      <c r="M12" s="443"/>
      <c r="N12" s="448" t="s">
        <v>1041</v>
      </c>
      <c r="O12" s="448" t="s">
        <v>1028</v>
      </c>
      <c r="Q12" s="177"/>
    </row>
    <row r="13" spans="1:17" ht="15" customHeight="1" x14ac:dyDescent="0.25">
      <c r="B13" s="444"/>
      <c r="C13" s="445"/>
      <c r="D13" s="449"/>
      <c r="E13" s="452"/>
      <c r="F13" s="449"/>
      <c r="G13" s="455"/>
      <c r="H13" s="449"/>
      <c r="I13" s="449"/>
      <c r="J13" s="444"/>
      <c r="K13" s="449"/>
      <c r="L13" s="444"/>
      <c r="M13" s="445"/>
      <c r="N13" s="449"/>
      <c r="O13" s="449"/>
      <c r="Q13" s="177"/>
    </row>
    <row r="14" spans="1:17" ht="15" customHeight="1" x14ac:dyDescent="0.25">
      <c r="B14" s="444"/>
      <c r="C14" s="445"/>
      <c r="D14" s="449"/>
      <c r="E14" s="452"/>
      <c r="F14" s="449"/>
      <c r="G14" s="455"/>
      <c r="H14" s="449"/>
      <c r="I14" s="449"/>
      <c r="J14" s="444"/>
      <c r="K14" s="449"/>
      <c r="L14" s="444"/>
      <c r="M14" s="445"/>
      <c r="N14" s="449"/>
      <c r="O14" s="449"/>
      <c r="Q14" s="177"/>
    </row>
    <row r="15" spans="1:17" ht="20.25" customHeight="1" thickBot="1" x14ac:dyDescent="0.3">
      <c r="B15" s="446"/>
      <c r="C15" s="447"/>
      <c r="D15" s="450"/>
      <c r="E15" s="453"/>
      <c r="F15" s="450"/>
      <c r="G15" s="456"/>
      <c r="H15" s="450"/>
      <c r="I15" s="450"/>
      <c r="J15" s="446"/>
      <c r="K15" s="450"/>
      <c r="L15" s="446"/>
      <c r="M15" s="447"/>
      <c r="N15" s="450"/>
      <c r="O15" s="450"/>
    </row>
    <row r="16" spans="1:17" ht="15" customHeight="1" x14ac:dyDescent="0.25">
      <c r="A16" s="429">
        <v>1</v>
      </c>
      <c r="B16" s="430"/>
      <c r="C16" s="431"/>
      <c r="D16" s="410"/>
      <c r="E16" s="435"/>
      <c r="F16" s="437"/>
      <c r="G16" s="404"/>
      <c r="H16" s="406" t="e">
        <f>E16/G16</f>
        <v>#DIV/0!</v>
      </c>
      <c r="I16" s="408"/>
      <c r="J16" s="417"/>
      <c r="K16" s="187"/>
      <c r="L16" s="190" t="s">
        <v>1029</v>
      </c>
      <c r="M16" s="180">
        <v>0</v>
      </c>
      <c r="N16" s="404"/>
      <c r="O16" s="412">
        <f>M16+M17+M18-N16</f>
        <v>0</v>
      </c>
    </row>
    <row r="17" spans="1:15" ht="15" customHeight="1" x14ac:dyDescent="0.25">
      <c r="A17" s="429"/>
      <c r="B17" s="432"/>
      <c r="C17" s="433"/>
      <c r="D17" s="434"/>
      <c r="E17" s="436"/>
      <c r="F17" s="438"/>
      <c r="G17" s="405"/>
      <c r="H17" s="407"/>
      <c r="I17" s="409"/>
      <c r="J17" s="418"/>
      <c r="K17" s="188"/>
      <c r="L17" s="191" t="s">
        <v>1030</v>
      </c>
      <c r="M17" s="181">
        <v>0</v>
      </c>
      <c r="N17" s="405"/>
      <c r="O17" s="413"/>
    </row>
    <row r="18" spans="1:15" ht="15.75" customHeight="1" thickBot="1" x14ac:dyDescent="0.3">
      <c r="A18" s="429"/>
      <c r="B18" s="432"/>
      <c r="C18" s="433"/>
      <c r="D18" s="434"/>
      <c r="E18" s="436"/>
      <c r="F18" s="438"/>
      <c r="G18" s="405"/>
      <c r="H18" s="407"/>
      <c r="I18" s="409"/>
      <c r="J18" s="418"/>
      <c r="K18" s="189"/>
      <c r="L18" s="191" t="s">
        <v>1031</v>
      </c>
      <c r="M18" s="181">
        <v>0</v>
      </c>
      <c r="N18" s="405"/>
      <c r="O18" s="413"/>
    </row>
    <row r="19" spans="1:15" ht="15" customHeight="1" x14ac:dyDescent="0.25">
      <c r="A19" s="429">
        <v>2</v>
      </c>
      <c r="B19" s="430"/>
      <c r="C19" s="431"/>
      <c r="D19" s="410"/>
      <c r="E19" s="435"/>
      <c r="F19" s="437"/>
      <c r="G19" s="404"/>
      <c r="H19" s="406" t="e">
        <f t="shared" ref="H19" si="0">E19/G19</f>
        <v>#DIV/0!</v>
      </c>
      <c r="I19" s="408"/>
      <c r="J19" s="417"/>
      <c r="K19" s="410"/>
      <c r="L19" s="190" t="s">
        <v>1029</v>
      </c>
      <c r="M19" s="180">
        <v>0</v>
      </c>
      <c r="N19" s="404"/>
      <c r="O19" s="412">
        <f t="shared" ref="O19" si="1">M19+M20+M21-N19</f>
        <v>0</v>
      </c>
    </row>
    <row r="20" spans="1:15" ht="14.25" customHeight="1" x14ac:dyDescent="0.25">
      <c r="A20" s="429"/>
      <c r="B20" s="432"/>
      <c r="C20" s="433"/>
      <c r="D20" s="434"/>
      <c r="E20" s="436"/>
      <c r="F20" s="438"/>
      <c r="G20" s="405"/>
      <c r="H20" s="407"/>
      <c r="I20" s="409"/>
      <c r="J20" s="418"/>
      <c r="K20" s="411"/>
      <c r="L20" s="191" t="s">
        <v>1030</v>
      </c>
      <c r="M20" s="181">
        <v>0</v>
      </c>
      <c r="N20" s="405"/>
      <c r="O20" s="413"/>
    </row>
    <row r="21" spans="1:15" ht="14.25" customHeight="1" thickBot="1" x14ac:dyDescent="0.3">
      <c r="A21" s="429"/>
      <c r="B21" s="432"/>
      <c r="C21" s="433"/>
      <c r="D21" s="434"/>
      <c r="E21" s="436"/>
      <c r="F21" s="438"/>
      <c r="G21" s="405"/>
      <c r="H21" s="407"/>
      <c r="I21" s="409"/>
      <c r="J21" s="418"/>
      <c r="K21" s="411"/>
      <c r="L21" s="191" t="s">
        <v>1031</v>
      </c>
      <c r="M21" s="181">
        <v>0</v>
      </c>
      <c r="N21" s="405"/>
      <c r="O21" s="413"/>
    </row>
    <row r="22" spans="1:15" ht="15" customHeight="1" x14ac:dyDescent="0.25">
      <c r="A22" s="429">
        <v>3</v>
      </c>
      <c r="B22" s="430"/>
      <c r="C22" s="431"/>
      <c r="D22" s="410"/>
      <c r="E22" s="435"/>
      <c r="F22" s="437"/>
      <c r="G22" s="404"/>
      <c r="H22" s="406" t="e">
        <f t="shared" ref="H22" si="2">E22/G22</f>
        <v>#DIV/0!</v>
      </c>
      <c r="I22" s="408"/>
      <c r="J22" s="417"/>
      <c r="K22" s="410"/>
      <c r="L22" s="190" t="s">
        <v>1029</v>
      </c>
      <c r="M22" s="180">
        <v>0</v>
      </c>
      <c r="N22" s="404"/>
      <c r="O22" s="412">
        <f t="shared" ref="O22" si="3">M22+M23+M24-N22</f>
        <v>0</v>
      </c>
    </row>
    <row r="23" spans="1:15" ht="15" customHeight="1" x14ac:dyDescent="0.25">
      <c r="A23" s="429"/>
      <c r="B23" s="432"/>
      <c r="C23" s="433"/>
      <c r="D23" s="434"/>
      <c r="E23" s="436"/>
      <c r="F23" s="438"/>
      <c r="G23" s="405"/>
      <c r="H23" s="407"/>
      <c r="I23" s="409"/>
      <c r="J23" s="418"/>
      <c r="K23" s="411"/>
      <c r="L23" s="191" t="s">
        <v>1030</v>
      </c>
      <c r="M23" s="181">
        <v>0</v>
      </c>
      <c r="N23" s="405"/>
      <c r="O23" s="413"/>
    </row>
    <row r="24" spans="1:15" ht="14.25" customHeight="1" thickBot="1" x14ac:dyDescent="0.3">
      <c r="A24" s="429"/>
      <c r="B24" s="432"/>
      <c r="C24" s="433"/>
      <c r="D24" s="434"/>
      <c r="E24" s="436"/>
      <c r="F24" s="438"/>
      <c r="G24" s="405"/>
      <c r="H24" s="407"/>
      <c r="I24" s="409"/>
      <c r="J24" s="418"/>
      <c r="K24" s="411"/>
      <c r="L24" s="191" t="s">
        <v>1031</v>
      </c>
      <c r="M24" s="181">
        <v>0</v>
      </c>
      <c r="N24" s="405"/>
      <c r="O24" s="413"/>
    </row>
    <row r="25" spans="1:15" ht="14.25" customHeight="1" x14ac:dyDescent="0.25">
      <c r="A25" s="429">
        <v>4</v>
      </c>
      <c r="B25" s="430"/>
      <c r="C25" s="431"/>
      <c r="D25" s="410"/>
      <c r="E25" s="435"/>
      <c r="F25" s="437"/>
      <c r="G25" s="404"/>
      <c r="H25" s="406" t="e">
        <f t="shared" ref="H25" si="4">E25/G25</f>
        <v>#DIV/0!</v>
      </c>
      <c r="I25" s="408"/>
      <c r="J25" s="417"/>
      <c r="K25" s="410"/>
      <c r="L25" s="190" t="s">
        <v>1029</v>
      </c>
      <c r="M25" s="180">
        <v>0</v>
      </c>
      <c r="N25" s="404"/>
      <c r="O25" s="412">
        <f t="shared" ref="O25" si="5">M25+M26+M27-N25</f>
        <v>0</v>
      </c>
    </row>
    <row r="26" spans="1:15" ht="15" customHeight="1" x14ac:dyDescent="0.25">
      <c r="A26" s="429"/>
      <c r="B26" s="432"/>
      <c r="C26" s="433"/>
      <c r="D26" s="434"/>
      <c r="E26" s="436"/>
      <c r="F26" s="438"/>
      <c r="G26" s="405"/>
      <c r="H26" s="407"/>
      <c r="I26" s="409"/>
      <c r="J26" s="418"/>
      <c r="K26" s="411"/>
      <c r="L26" s="191" t="s">
        <v>1030</v>
      </c>
      <c r="M26" s="181">
        <v>0</v>
      </c>
      <c r="N26" s="405"/>
      <c r="O26" s="413"/>
    </row>
    <row r="27" spans="1:15" ht="15" customHeight="1" thickBot="1" x14ac:dyDescent="0.3">
      <c r="A27" s="429"/>
      <c r="B27" s="432"/>
      <c r="C27" s="433"/>
      <c r="D27" s="434"/>
      <c r="E27" s="436"/>
      <c r="F27" s="438"/>
      <c r="G27" s="405"/>
      <c r="H27" s="407"/>
      <c r="I27" s="409"/>
      <c r="J27" s="418"/>
      <c r="K27" s="411"/>
      <c r="L27" s="191" t="s">
        <v>1031</v>
      </c>
      <c r="M27" s="181">
        <v>0</v>
      </c>
      <c r="N27" s="405"/>
      <c r="O27" s="413"/>
    </row>
    <row r="28" spans="1:15" ht="14.25" customHeight="1" x14ac:dyDescent="0.25">
      <c r="A28" s="429">
        <v>5</v>
      </c>
      <c r="B28" s="430"/>
      <c r="C28" s="431"/>
      <c r="D28" s="410"/>
      <c r="E28" s="435"/>
      <c r="F28" s="437"/>
      <c r="G28" s="404"/>
      <c r="H28" s="406" t="e">
        <f t="shared" ref="H28" si="6">E28/G28</f>
        <v>#DIV/0!</v>
      </c>
      <c r="I28" s="408"/>
      <c r="J28" s="417"/>
      <c r="K28" s="410"/>
      <c r="L28" s="190" t="s">
        <v>1029</v>
      </c>
      <c r="M28" s="180">
        <v>0</v>
      </c>
      <c r="N28" s="404"/>
      <c r="O28" s="412">
        <f t="shared" ref="O28" si="7">M28+M29+M30-N28</f>
        <v>0</v>
      </c>
    </row>
    <row r="29" spans="1:15" ht="14.25" customHeight="1" x14ac:dyDescent="0.25">
      <c r="A29" s="429"/>
      <c r="B29" s="432"/>
      <c r="C29" s="433"/>
      <c r="D29" s="434"/>
      <c r="E29" s="436"/>
      <c r="F29" s="438"/>
      <c r="G29" s="405"/>
      <c r="H29" s="407"/>
      <c r="I29" s="409"/>
      <c r="J29" s="418"/>
      <c r="K29" s="411"/>
      <c r="L29" s="191" t="s">
        <v>1030</v>
      </c>
      <c r="M29" s="181">
        <v>0</v>
      </c>
      <c r="N29" s="405"/>
      <c r="O29" s="413"/>
    </row>
    <row r="30" spans="1:15" ht="15" customHeight="1" thickBot="1" x14ac:dyDescent="0.3">
      <c r="A30" s="429"/>
      <c r="B30" s="432"/>
      <c r="C30" s="433"/>
      <c r="D30" s="434"/>
      <c r="E30" s="436"/>
      <c r="F30" s="438"/>
      <c r="G30" s="405"/>
      <c r="H30" s="407"/>
      <c r="I30" s="409"/>
      <c r="J30" s="418"/>
      <c r="K30" s="411"/>
      <c r="L30" s="191" t="s">
        <v>1031</v>
      </c>
      <c r="M30" s="181">
        <v>0</v>
      </c>
      <c r="N30" s="405"/>
      <c r="O30" s="413"/>
    </row>
    <row r="31" spans="1:15" ht="15" customHeight="1" x14ac:dyDescent="0.25">
      <c r="A31" s="429">
        <v>6</v>
      </c>
      <c r="B31" s="430"/>
      <c r="C31" s="431"/>
      <c r="D31" s="410"/>
      <c r="E31" s="435"/>
      <c r="F31" s="437"/>
      <c r="G31" s="404"/>
      <c r="H31" s="406" t="e">
        <f t="shared" ref="H31" si="8">E31/G31</f>
        <v>#DIV/0!</v>
      </c>
      <c r="I31" s="408"/>
      <c r="J31" s="417"/>
      <c r="K31" s="410"/>
      <c r="L31" s="190" t="s">
        <v>1029</v>
      </c>
      <c r="M31" s="180">
        <v>0</v>
      </c>
      <c r="N31" s="404"/>
      <c r="O31" s="412">
        <f t="shared" ref="O31" si="9">M31+M32+M33-N31</f>
        <v>0</v>
      </c>
    </row>
    <row r="32" spans="1:15" ht="14.25" customHeight="1" x14ac:dyDescent="0.25">
      <c r="A32" s="429"/>
      <c r="B32" s="432"/>
      <c r="C32" s="433"/>
      <c r="D32" s="434"/>
      <c r="E32" s="436"/>
      <c r="F32" s="438"/>
      <c r="G32" s="405"/>
      <c r="H32" s="407"/>
      <c r="I32" s="409"/>
      <c r="J32" s="418"/>
      <c r="K32" s="411"/>
      <c r="L32" s="191" t="s">
        <v>1030</v>
      </c>
      <c r="M32" s="181">
        <v>0</v>
      </c>
      <c r="N32" s="405"/>
      <c r="O32" s="413"/>
    </row>
    <row r="33" spans="1:15" ht="14.25" customHeight="1" thickBot="1" x14ac:dyDescent="0.3">
      <c r="A33" s="429"/>
      <c r="B33" s="432"/>
      <c r="C33" s="433"/>
      <c r="D33" s="434"/>
      <c r="E33" s="436"/>
      <c r="F33" s="438"/>
      <c r="G33" s="405"/>
      <c r="H33" s="407"/>
      <c r="I33" s="409"/>
      <c r="J33" s="418"/>
      <c r="K33" s="411"/>
      <c r="L33" s="191" t="s">
        <v>1031</v>
      </c>
      <c r="M33" s="181">
        <v>0</v>
      </c>
      <c r="N33" s="405"/>
      <c r="O33" s="413"/>
    </row>
    <row r="34" spans="1:15" ht="15" customHeight="1" x14ac:dyDescent="0.25">
      <c r="A34" s="429">
        <v>7</v>
      </c>
      <c r="B34" s="430"/>
      <c r="C34" s="431"/>
      <c r="D34" s="410"/>
      <c r="E34" s="435"/>
      <c r="F34" s="437"/>
      <c r="G34" s="404"/>
      <c r="H34" s="406" t="e">
        <f t="shared" ref="H34" si="10">E34/G34</f>
        <v>#DIV/0!</v>
      </c>
      <c r="I34" s="408"/>
      <c r="J34" s="417"/>
      <c r="K34" s="410"/>
      <c r="L34" s="190" t="s">
        <v>1029</v>
      </c>
      <c r="M34" s="180">
        <v>0</v>
      </c>
      <c r="N34" s="404"/>
      <c r="O34" s="412">
        <f t="shared" ref="O34" si="11">M34+M35+M36-N34</f>
        <v>0</v>
      </c>
    </row>
    <row r="35" spans="1:15" ht="15" customHeight="1" x14ac:dyDescent="0.25">
      <c r="A35" s="429"/>
      <c r="B35" s="432"/>
      <c r="C35" s="433"/>
      <c r="D35" s="434"/>
      <c r="E35" s="436"/>
      <c r="F35" s="438"/>
      <c r="G35" s="405"/>
      <c r="H35" s="407"/>
      <c r="I35" s="409"/>
      <c r="J35" s="418"/>
      <c r="K35" s="411"/>
      <c r="L35" s="191" t="s">
        <v>1030</v>
      </c>
      <c r="M35" s="181">
        <v>0</v>
      </c>
      <c r="N35" s="405"/>
      <c r="O35" s="413"/>
    </row>
    <row r="36" spans="1:15" ht="14.25" customHeight="1" thickBot="1" x14ac:dyDescent="0.3">
      <c r="A36" s="429"/>
      <c r="B36" s="432"/>
      <c r="C36" s="433"/>
      <c r="D36" s="434"/>
      <c r="E36" s="436"/>
      <c r="F36" s="438"/>
      <c r="G36" s="405"/>
      <c r="H36" s="407"/>
      <c r="I36" s="409"/>
      <c r="J36" s="418"/>
      <c r="K36" s="411"/>
      <c r="L36" s="191" t="s">
        <v>1031</v>
      </c>
      <c r="M36" s="181">
        <v>0</v>
      </c>
      <c r="N36" s="405"/>
      <c r="O36" s="413"/>
    </row>
    <row r="37" spans="1:15" ht="14.25" customHeight="1" x14ac:dyDescent="0.25">
      <c r="A37" s="429">
        <v>8</v>
      </c>
      <c r="B37" s="430"/>
      <c r="C37" s="431"/>
      <c r="D37" s="410"/>
      <c r="E37" s="435"/>
      <c r="F37" s="437"/>
      <c r="G37" s="404"/>
      <c r="H37" s="406" t="e">
        <f t="shared" ref="H37" si="12">E37/G37</f>
        <v>#DIV/0!</v>
      </c>
      <c r="I37" s="408"/>
      <c r="J37" s="417"/>
      <c r="K37" s="410"/>
      <c r="L37" s="190" t="s">
        <v>1029</v>
      </c>
      <c r="M37" s="180">
        <v>0</v>
      </c>
      <c r="N37" s="404"/>
      <c r="O37" s="412">
        <f t="shared" ref="O37" si="13">M37+M38+M39-N37</f>
        <v>0</v>
      </c>
    </row>
    <row r="38" spans="1:15" ht="15" customHeight="1" x14ac:dyDescent="0.25">
      <c r="A38" s="429"/>
      <c r="B38" s="432"/>
      <c r="C38" s="433"/>
      <c r="D38" s="434"/>
      <c r="E38" s="436"/>
      <c r="F38" s="438"/>
      <c r="G38" s="405"/>
      <c r="H38" s="407"/>
      <c r="I38" s="409"/>
      <c r="J38" s="418"/>
      <c r="K38" s="411"/>
      <c r="L38" s="191" t="s">
        <v>1030</v>
      </c>
      <c r="M38" s="181">
        <v>0</v>
      </c>
      <c r="N38" s="405"/>
      <c r="O38" s="413"/>
    </row>
    <row r="39" spans="1:15" ht="15" customHeight="1" thickBot="1" x14ac:dyDescent="0.3">
      <c r="A39" s="429"/>
      <c r="B39" s="432"/>
      <c r="C39" s="433"/>
      <c r="D39" s="434"/>
      <c r="E39" s="436"/>
      <c r="F39" s="438"/>
      <c r="G39" s="405"/>
      <c r="H39" s="407"/>
      <c r="I39" s="409"/>
      <c r="J39" s="418"/>
      <c r="K39" s="411"/>
      <c r="L39" s="191" t="s">
        <v>1031</v>
      </c>
      <c r="M39" s="181">
        <v>0</v>
      </c>
      <c r="N39" s="405"/>
      <c r="O39" s="413"/>
    </row>
    <row r="40" spans="1:15" ht="14.25" customHeight="1" x14ac:dyDescent="0.25">
      <c r="A40" s="429">
        <v>9</v>
      </c>
      <c r="B40" s="430"/>
      <c r="C40" s="431"/>
      <c r="D40" s="410"/>
      <c r="E40" s="435"/>
      <c r="F40" s="437"/>
      <c r="G40" s="404"/>
      <c r="H40" s="406" t="e">
        <f t="shared" ref="H40" si="14">E40/G40</f>
        <v>#DIV/0!</v>
      </c>
      <c r="I40" s="408"/>
      <c r="J40" s="417"/>
      <c r="K40" s="410"/>
      <c r="L40" s="190" t="s">
        <v>1029</v>
      </c>
      <c r="M40" s="180">
        <v>0</v>
      </c>
      <c r="N40" s="404"/>
      <c r="O40" s="412">
        <f t="shared" ref="O40" si="15">M40+M41+M42-N40</f>
        <v>0</v>
      </c>
    </row>
    <row r="41" spans="1:15" ht="14.25" customHeight="1" x14ac:dyDescent="0.25">
      <c r="A41" s="429"/>
      <c r="B41" s="432"/>
      <c r="C41" s="433"/>
      <c r="D41" s="434"/>
      <c r="E41" s="436"/>
      <c r="F41" s="438"/>
      <c r="G41" s="405"/>
      <c r="H41" s="407"/>
      <c r="I41" s="409"/>
      <c r="J41" s="418"/>
      <c r="K41" s="411"/>
      <c r="L41" s="191" t="s">
        <v>1030</v>
      </c>
      <c r="M41" s="181">
        <v>0</v>
      </c>
      <c r="N41" s="405"/>
      <c r="O41" s="413"/>
    </row>
    <row r="42" spans="1:15" ht="15" customHeight="1" thickBot="1" x14ac:dyDescent="0.3">
      <c r="A42" s="429"/>
      <c r="B42" s="432"/>
      <c r="C42" s="433"/>
      <c r="D42" s="434"/>
      <c r="E42" s="436"/>
      <c r="F42" s="438"/>
      <c r="G42" s="405"/>
      <c r="H42" s="407"/>
      <c r="I42" s="409"/>
      <c r="J42" s="418"/>
      <c r="K42" s="411"/>
      <c r="L42" s="191" t="s">
        <v>1031</v>
      </c>
      <c r="M42" s="181">
        <v>0</v>
      </c>
      <c r="N42" s="405"/>
      <c r="O42" s="413"/>
    </row>
    <row r="43" spans="1:15" ht="15" customHeight="1" x14ac:dyDescent="0.25">
      <c r="A43" s="429">
        <v>10</v>
      </c>
      <c r="B43" s="430"/>
      <c r="C43" s="431"/>
      <c r="D43" s="410"/>
      <c r="E43" s="435"/>
      <c r="F43" s="437"/>
      <c r="G43" s="404"/>
      <c r="H43" s="406" t="e">
        <f t="shared" ref="H43" si="16">E43/G43</f>
        <v>#DIV/0!</v>
      </c>
      <c r="I43" s="408"/>
      <c r="J43" s="417"/>
      <c r="K43" s="410"/>
      <c r="L43" s="190" t="s">
        <v>1029</v>
      </c>
      <c r="M43" s="180">
        <v>0</v>
      </c>
      <c r="N43" s="404"/>
      <c r="O43" s="412">
        <f t="shared" ref="O43" si="17">M43+M44+M45-N43</f>
        <v>0</v>
      </c>
    </row>
    <row r="44" spans="1:15" ht="14.25" customHeight="1" x14ac:dyDescent="0.25">
      <c r="A44" s="429"/>
      <c r="B44" s="432"/>
      <c r="C44" s="433"/>
      <c r="D44" s="434"/>
      <c r="E44" s="436"/>
      <c r="F44" s="438"/>
      <c r="G44" s="405"/>
      <c r="H44" s="407"/>
      <c r="I44" s="409"/>
      <c r="J44" s="418"/>
      <c r="K44" s="411"/>
      <c r="L44" s="191" t="s">
        <v>1030</v>
      </c>
      <c r="M44" s="181">
        <v>0</v>
      </c>
      <c r="N44" s="405"/>
      <c r="O44" s="413"/>
    </row>
    <row r="45" spans="1:15" ht="14.25" customHeight="1" thickBot="1" x14ac:dyDescent="0.3">
      <c r="A45" s="429"/>
      <c r="B45" s="457"/>
      <c r="C45" s="458"/>
      <c r="D45" s="459"/>
      <c r="E45" s="460"/>
      <c r="F45" s="461"/>
      <c r="G45" s="462"/>
      <c r="H45" s="463"/>
      <c r="I45" s="464"/>
      <c r="J45" s="465"/>
      <c r="K45" s="466"/>
      <c r="L45" s="192" t="s">
        <v>1031</v>
      </c>
      <c r="M45" s="193">
        <v>0</v>
      </c>
      <c r="N45" s="462"/>
      <c r="O45" s="467"/>
    </row>
    <row r="46" spans="1:15" ht="23.25" customHeight="1" thickBot="1" x14ac:dyDescent="0.3">
      <c r="B46" s="178"/>
      <c r="C46" s="178"/>
      <c r="D46" s="178"/>
      <c r="E46" s="178"/>
      <c r="F46" s="178"/>
      <c r="G46" s="178"/>
      <c r="H46" s="178"/>
      <c r="I46" s="178"/>
      <c r="J46" s="178"/>
      <c r="K46" s="178"/>
      <c r="L46" s="182"/>
      <c r="M46" s="183"/>
      <c r="N46" s="183"/>
      <c r="O46" s="185">
        <f>SUM(O16:O45)</f>
        <v>0</v>
      </c>
    </row>
    <row r="47" spans="1:15" ht="13.8" x14ac:dyDescent="0.25">
      <c r="B47" s="178"/>
      <c r="C47" s="178"/>
      <c r="D47" s="178"/>
      <c r="E47" s="178"/>
      <c r="F47" s="178"/>
      <c r="G47" s="178"/>
      <c r="H47" s="178"/>
      <c r="I47" s="178"/>
      <c r="J47" s="178"/>
      <c r="K47" s="178"/>
      <c r="L47" s="182"/>
      <c r="M47" s="183"/>
      <c r="N47" s="183"/>
      <c r="O47" s="184"/>
    </row>
    <row r="48" spans="1:15" ht="13.8" x14ac:dyDescent="0.25"/>
    <row r="49" ht="13.8" x14ac:dyDescent="0.25"/>
    <row r="50" ht="14.25" hidden="1" customHeight="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row r="62" ht="13.8" hidden="1" x14ac:dyDescent="0.25"/>
    <row r="63" ht="13.8" hidden="1" x14ac:dyDescent="0.25"/>
    <row r="64" ht="13.8" hidden="1" x14ac:dyDescent="0.25"/>
    <row r="65" ht="13.8" hidden="1" x14ac:dyDescent="0.25"/>
    <row r="66" ht="13.8" hidden="1" x14ac:dyDescent="0.25"/>
    <row r="67" ht="13.8" hidden="1" x14ac:dyDescent="0.25"/>
    <row r="68" ht="13.8" hidden="1" x14ac:dyDescent="0.25"/>
    <row r="69" ht="13.8" hidden="1" x14ac:dyDescent="0.25"/>
    <row r="70" ht="13.8" hidden="1" x14ac:dyDescent="0.25"/>
    <row r="71" ht="13.8" hidden="1" x14ac:dyDescent="0.25"/>
    <row r="72" ht="13.8" hidden="1" x14ac:dyDescent="0.25"/>
    <row r="73" ht="13.8" hidden="1" x14ac:dyDescent="0.25"/>
    <row r="74" ht="13.8" hidden="1" x14ac:dyDescent="0.25"/>
    <row r="75" ht="13.8" hidden="1" x14ac:dyDescent="0.25"/>
    <row r="76" ht="13.8" hidden="1" x14ac:dyDescent="0.25"/>
    <row r="77" ht="13.8" hidden="1" x14ac:dyDescent="0.25"/>
    <row r="78" ht="13.8" hidden="1" x14ac:dyDescent="0.25"/>
    <row r="79" ht="13.8" hidden="1" x14ac:dyDescent="0.25"/>
    <row r="80" ht="13.8" hidden="1" x14ac:dyDescent="0.25"/>
    <row r="81" ht="13.8" hidden="1" x14ac:dyDescent="0.25"/>
    <row r="82" ht="13.8" hidden="1" x14ac:dyDescent="0.25"/>
    <row r="83" ht="13.8" hidden="1" x14ac:dyDescent="0.25"/>
    <row r="84" ht="13.8" hidden="1" x14ac:dyDescent="0.25"/>
    <row r="85" ht="13.8" hidden="1" x14ac:dyDescent="0.25"/>
    <row r="86" ht="13.8" hidden="1" x14ac:dyDescent="0.25"/>
    <row r="87" ht="13.8" hidden="1" x14ac:dyDescent="0.25"/>
    <row r="88" ht="13.8" hidden="1" x14ac:dyDescent="0.25"/>
    <row r="89" ht="13.8" hidden="1" x14ac:dyDescent="0.25"/>
    <row r="90" ht="13.8" hidden="1" x14ac:dyDescent="0.25"/>
    <row r="91" ht="13.8" hidden="1" x14ac:dyDescent="0.25"/>
    <row r="92" ht="13.8" hidden="1" x14ac:dyDescent="0.25"/>
    <row r="93" ht="13.8" hidden="1" x14ac:dyDescent="0.25"/>
    <row r="94" ht="13.8" hidden="1" x14ac:dyDescent="0.25"/>
    <row r="95" ht="13.8" hidden="1" x14ac:dyDescent="0.25"/>
    <row r="96" ht="13.8" hidden="1" x14ac:dyDescent="0.25"/>
    <row r="97" ht="13.8" hidden="1" x14ac:dyDescent="0.25"/>
    <row r="98" ht="13.8" hidden="1" x14ac:dyDescent="0.25"/>
    <row r="99" ht="13.8" hidden="1" x14ac:dyDescent="0.25"/>
    <row r="100" ht="13.8" hidden="1" x14ac:dyDescent="0.25"/>
    <row r="101" ht="13.8" hidden="1" x14ac:dyDescent="0.25"/>
    <row r="102" ht="13.8" hidden="1" x14ac:dyDescent="0.25"/>
    <row r="103" ht="13.8" hidden="1" x14ac:dyDescent="0.25"/>
    <row r="104" ht="13.8" hidden="1" x14ac:dyDescent="0.25"/>
    <row r="105" ht="13.8" hidden="1" x14ac:dyDescent="0.25"/>
    <row r="106" ht="13.8" hidden="1" x14ac:dyDescent="0.25"/>
    <row r="107" ht="13.8" hidden="1" x14ac:dyDescent="0.25"/>
    <row r="108" ht="13.8" hidden="1" x14ac:dyDescent="0.25"/>
  </sheetData>
  <mergeCells count="139">
    <mergeCell ref="N40:N42"/>
    <mergeCell ref="O40:O42"/>
    <mergeCell ref="A43:A45"/>
    <mergeCell ref="B43:C45"/>
    <mergeCell ref="D43:D45"/>
    <mergeCell ref="E43:E45"/>
    <mergeCell ref="F43:F45"/>
    <mergeCell ref="G43:G45"/>
    <mergeCell ref="H43:H45"/>
    <mergeCell ref="I43:I45"/>
    <mergeCell ref="J43:J45"/>
    <mergeCell ref="K43:K45"/>
    <mergeCell ref="N43:N45"/>
    <mergeCell ref="O43:O45"/>
    <mergeCell ref="B40:C42"/>
    <mergeCell ref="D40:D42"/>
    <mergeCell ref="E40:E42"/>
    <mergeCell ref="F40:F42"/>
    <mergeCell ref="G40:G42"/>
    <mergeCell ref="H40:H42"/>
    <mergeCell ref="I40:I42"/>
    <mergeCell ref="J40:J42"/>
    <mergeCell ref="K40:K42"/>
    <mergeCell ref="A40:A42"/>
    <mergeCell ref="N28:N30"/>
    <mergeCell ref="O28:O30"/>
    <mergeCell ref="A31:A33"/>
    <mergeCell ref="B31:C33"/>
    <mergeCell ref="D31:D33"/>
    <mergeCell ref="E31:E33"/>
    <mergeCell ref="F31:F33"/>
    <mergeCell ref="G31:G33"/>
    <mergeCell ref="H31:H33"/>
    <mergeCell ref="I31:I33"/>
    <mergeCell ref="J31:J33"/>
    <mergeCell ref="K31:K33"/>
    <mergeCell ref="N31:N33"/>
    <mergeCell ref="O31:O33"/>
    <mergeCell ref="A28:A30"/>
    <mergeCell ref="B28:C30"/>
    <mergeCell ref="D28:D30"/>
    <mergeCell ref="E28:E30"/>
    <mergeCell ref="F28:F30"/>
    <mergeCell ref="G28:G30"/>
    <mergeCell ref="H28:H30"/>
    <mergeCell ref="I28:I30"/>
    <mergeCell ref="J28:J30"/>
    <mergeCell ref="A34:A36"/>
    <mergeCell ref="B34:C36"/>
    <mergeCell ref="D34:D36"/>
    <mergeCell ref="E34:E36"/>
    <mergeCell ref="F34:F36"/>
    <mergeCell ref="G34:G36"/>
    <mergeCell ref="H34:H36"/>
    <mergeCell ref="I34:I36"/>
    <mergeCell ref="A37:A39"/>
    <mergeCell ref="B37:C39"/>
    <mergeCell ref="D37:D39"/>
    <mergeCell ref="E37:E39"/>
    <mergeCell ref="F37:F39"/>
    <mergeCell ref="G37:G39"/>
    <mergeCell ref="H37:H39"/>
    <mergeCell ref="I37:I39"/>
    <mergeCell ref="A19:A21"/>
    <mergeCell ref="B19:C21"/>
    <mergeCell ref="D19:D21"/>
    <mergeCell ref="E19:E21"/>
    <mergeCell ref="F19:F21"/>
    <mergeCell ref="G19:G21"/>
    <mergeCell ref="K37:K39"/>
    <mergeCell ref="N37:N39"/>
    <mergeCell ref="O37:O39"/>
    <mergeCell ref="J34:J36"/>
    <mergeCell ref="K34:K36"/>
    <mergeCell ref="N34:N36"/>
    <mergeCell ref="O34:O36"/>
    <mergeCell ref="J37:J39"/>
    <mergeCell ref="E25:E27"/>
    <mergeCell ref="F25:F27"/>
    <mergeCell ref="G25:G27"/>
    <mergeCell ref="H25:H27"/>
    <mergeCell ref="I25:I27"/>
    <mergeCell ref="J25:J27"/>
    <mergeCell ref="K25:K27"/>
    <mergeCell ref="N25:N27"/>
    <mergeCell ref="O25:O27"/>
    <mergeCell ref="K28:K30"/>
    <mergeCell ref="A25:A27"/>
    <mergeCell ref="B25:C27"/>
    <mergeCell ref="D25:D27"/>
    <mergeCell ref="A22:A24"/>
    <mergeCell ref="B22:C24"/>
    <mergeCell ref="D22:D24"/>
    <mergeCell ref="E22:E24"/>
    <mergeCell ref="F22:F24"/>
    <mergeCell ref="G22:G24"/>
    <mergeCell ref="A4:A8"/>
    <mergeCell ref="B4:O4"/>
    <mergeCell ref="B6:O6"/>
    <mergeCell ref="B8:O8"/>
    <mergeCell ref="A16:A18"/>
    <mergeCell ref="B16:C18"/>
    <mergeCell ref="D16:D18"/>
    <mergeCell ref="E16:E18"/>
    <mergeCell ref="F16:F18"/>
    <mergeCell ref="B10:O10"/>
    <mergeCell ref="B12:C15"/>
    <mergeCell ref="D12:D15"/>
    <mergeCell ref="E12:E15"/>
    <mergeCell ref="F12:F15"/>
    <mergeCell ref="G12:G15"/>
    <mergeCell ref="H12:H15"/>
    <mergeCell ref="I12:I15"/>
    <mergeCell ref="J12:J15"/>
    <mergeCell ref="J16:J18"/>
    <mergeCell ref="O16:O18"/>
    <mergeCell ref="K12:K15"/>
    <mergeCell ref="L12:M15"/>
    <mergeCell ref="N12:N15"/>
    <mergeCell ref="O12:O15"/>
    <mergeCell ref="G16:G18"/>
    <mergeCell ref="H16:H18"/>
    <mergeCell ref="I16:I18"/>
    <mergeCell ref="K22:K24"/>
    <mergeCell ref="N22:N24"/>
    <mergeCell ref="O22:O24"/>
    <mergeCell ref="C1:J1"/>
    <mergeCell ref="C2:J2"/>
    <mergeCell ref="B3:O3"/>
    <mergeCell ref="N16:N18"/>
    <mergeCell ref="K19:K21"/>
    <mergeCell ref="N19:N21"/>
    <mergeCell ref="O19:O21"/>
    <mergeCell ref="H19:H21"/>
    <mergeCell ref="I19:I21"/>
    <mergeCell ref="J19:J21"/>
    <mergeCell ref="H22:H24"/>
    <mergeCell ref="I22:I24"/>
    <mergeCell ref="J22:J24"/>
  </mergeCells>
  <dataValidations xWindow="141" yWindow="836" count="4">
    <dataValidation type="list" allowBlank="1" showInputMessage="1" showErrorMessage="1" sqref="F16:F45">
      <formula1>"AS,AMP,IDE,Médecin,Autres à préciser"</formula1>
    </dataValidation>
    <dataValidation type="whole" allowBlank="1" showInputMessage="1" showErrorMessage="1" errorTitle="ATTENTION" error="Saisir uniquement un nombre" sqref="I16:I45">
      <formula1>1</formula1>
      <formula2>1000</formula2>
    </dataValidation>
    <dataValidation type="whole" allowBlank="1" showInputMessage="1" showErrorMessage="1" errorTitle="ATTENTION" error="Saisir uniquement un NOMBRE" sqref="E16:E45 G16:G45 N16:N45">
      <formula1>1</formula1>
      <formula2>200</formula2>
    </dataValidation>
    <dataValidation allowBlank="1" showInputMessage="1" showErrorMessage="1" promptTitle="Ne pas saisir ici" prompt="Report automatique" sqref="O16:O45"/>
  </dataValidations>
  <pageMargins left="0.19685039370078741" right="0.15748031496062992" top="0.31496062992125984" bottom="0.43307086614173229" header="0.31496062992125984" footer="0.19685039370078741"/>
  <pageSetup paperSize="9" scale="63" fitToHeight="0" orientation="landscape" r:id="rId1"/>
  <headerFooter>
    <oddFooter>&amp;C&amp;"Arial,Normal"&amp;9&amp;A&amp;R&amp;"Arial,Normal"&amp;9Page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9FF99"/>
    <pageSetUpPr fitToPage="1"/>
  </sheetPr>
  <dimension ref="A1:O66"/>
  <sheetViews>
    <sheetView showGridLines="0" topLeftCell="D1" zoomScale="85" zoomScaleNormal="85" zoomScaleSheetLayoutView="100" workbookViewId="0"/>
  </sheetViews>
  <sheetFormatPr baseColWidth="10" defaultColWidth="0" defaultRowHeight="0" customHeight="1" zeroHeight="1" x14ac:dyDescent="0.25"/>
  <cols>
    <col min="1" max="1" width="3.44140625" style="279" customWidth="1"/>
    <col min="2" max="2" width="20.88671875" style="177" customWidth="1"/>
    <col min="3" max="3" width="52.109375" style="177" customWidth="1"/>
    <col min="4" max="4" width="16.109375" style="177" customWidth="1"/>
    <col min="5" max="5" width="10.44140625" style="177" customWidth="1"/>
    <col min="6" max="6" width="7.6640625" style="177" customWidth="1"/>
    <col min="7" max="7" width="13.88671875" style="177" customWidth="1"/>
    <col min="8" max="8" width="49.6640625" style="177" customWidth="1"/>
    <col min="9" max="9" width="13.88671875" style="177" customWidth="1"/>
    <col min="10" max="10" width="14.6640625" style="177" bestFit="1" customWidth="1"/>
    <col min="11" max="11" width="13" style="177" bestFit="1" customWidth="1"/>
    <col min="12" max="14" width="15" style="177" customWidth="1"/>
    <col min="15" max="15" width="15.44140625" style="177" customWidth="1"/>
    <col min="16" max="16" width="2.44140625" style="177" customWidth="1"/>
    <col min="17" max="16384" width="0" style="177" hidden="1"/>
  </cols>
  <sheetData>
    <row r="1" spans="1:15" ht="18" customHeight="1" x14ac:dyDescent="0.25">
      <c r="B1" s="274">
        <f>Récapitulatif!C12</f>
        <v>0</v>
      </c>
      <c r="C1" s="472" t="str">
        <f>Récapitulatif!C13</f>
        <v>VEUILLEZ SAISIR LE N° FINESS ET</v>
      </c>
      <c r="D1" s="472"/>
      <c r="E1" s="472"/>
      <c r="F1" s="472"/>
      <c r="G1" s="473"/>
      <c r="H1" s="473"/>
    </row>
    <row r="2" spans="1:15" ht="18" customHeight="1" x14ac:dyDescent="0.25">
      <c r="C2" s="472" t="str">
        <f>Récapitulatif!C14</f>
        <v>VEUILLEZ SAISIR LE N° FINESS ET</v>
      </c>
      <c r="D2" s="472"/>
      <c r="E2" s="472"/>
      <c r="F2" s="472"/>
      <c r="G2" s="473"/>
      <c r="H2" s="473"/>
    </row>
    <row r="3" spans="1:15" ht="27" customHeight="1" thickBot="1" x14ac:dyDescent="0.3">
      <c r="B3" s="474" t="s">
        <v>1471</v>
      </c>
      <c r="C3" s="474"/>
      <c r="D3" s="474"/>
      <c r="E3" s="474"/>
      <c r="F3" s="474"/>
      <c r="G3" s="474"/>
      <c r="H3" s="474"/>
      <c r="I3" s="474"/>
      <c r="J3" s="474"/>
      <c r="K3" s="474"/>
      <c r="L3" s="474"/>
      <c r="M3" s="474"/>
      <c r="N3" s="474"/>
      <c r="O3" s="474"/>
    </row>
    <row r="4" spans="1:15" ht="55.8" customHeight="1" thickBot="1" x14ac:dyDescent="0.3">
      <c r="A4" s="475"/>
      <c r="B4" s="476" t="s">
        <v>1614</v>
      </c>
      <c r="C4" s="477"/>
      <c r="D4" s="477"/>
      <c r="E4" s="477"/>
      <c r="F4" s="477"/>
      <c r="G4" s="477"/>
      <c r="H4" s="477"/>
      <c r="I4" s="477"/>
      <c r="J4" s="477"/>
      <c r="K4" s="477"/>
      <c r="L4" s="477"/>
      <c r="M4" s="477"/>
      <c r="N4" s="477"/>
      <c r="O4" s="478"/>
    </row>
    <row r="5" spans="1:15" ht="7.5" customHeight="1" thickBot="1" x14ac:dyDescent="0.3">
      <c r="A5" s="475"/>
      <c r="B5" s="280"/>
      <c r="C5" s="281"/>
      <c r="D5" s="280"/>
      <c r="E5" s="280"/>
      <c r="F5" s="280"/>
      <c r="G5" s="280"/>
      <c r="H5" s="280"/>
      <c r="I5" s="280"/>
      <c r="J5" s="280"/>
      <c r="K5" s="280"/>
      <c r="L5" s="280"/>
      <c r="M5" s="280"/>
      <c r="N5" s="280"/>
      <c r="O5" s="280"/>
    </row>
    <row r="6" spans="1:15" ht="59.4" customHeight="1" thickBot="1" x14ac:dyDescent="0.3">
      <c r="A6" s="475"/>
      <c r="B6" s="479" t="s">
        <v>1615</v>
      </c>
      <c r="C6" s="480"/>
      <c r="D6" s="480"/>
      <c r="E6" s="480"/>
      <c r="F6" s="480"/>
      <c r="G6" s="480"/>
      <c r="H6" s="480"/>
      <c r="I6" s="480"/>
      <c r="J6" s="480"/>
      <c r="K6" s="480"/>
      <c r="L6" s="480"/>
      <c r="M6" s="480"/>
      <c r="N6" s="480"/>
      <c r="O6" s="481"/>
    </row>
    <row r="7" spans="1:15" ht="7.5" customHeight="1" thickBot="1" x14ac:dyDescent="0.3">
      <c r="A7" s="475"/>
      <c r="B7" s="280"/>
      <c r="C7" s="281"/>
      <c r="D7" s="280"/>
      <c r="E7" s="280"/>
      <c r="F7" s="280"/>
      <c r="G7" s="280"/>
      <c r="H7" s="280"/>
      <c r="I7" s="280"/>
      <c r="J7" s="280"/>
      <c r="K7" s="280"/>
      <c r="L7" s="280"/>
      <c r="M7" s="280"/>
      <c r="N7" s="280"/>
      <c r="O7" s="280"/>
    </row>
    <row r="8" spans="1:15" ht="71.25" customHeight="1" thickBot="1" x14ac:dyDescent="0.3">
      <c r="A8" s="475"/>
      <c r="B8" s="482" t="s">
        <v>1429</v>
      </c>
      <c r="C8" s="483"/>
      <c r="D8" s="483"/>
      <c r="E8" s="483"/>
      <c r="F8" s="483"/>
      <c r="G8" s="483"/>
      <c r="H8" s="483"/>
      <c r="I8" s="483"/>
      <c r="J8" s="483"/>
      <c r="K8" s="483"/>
      <c r="L8" s="483"/>
      <c r="M8" s="483"/>
      <c r="N8" s="483"/>
      <c r="O8" s="484"/>
    </row>
    <row r="9" spans="1:15" ht="7.5" customHeight="1" thickBot="1" x14ac:dyDescent="0.3">
      <c r="A9" s="282"/>
      <c r="B9" s="283"/>
      <c r="C9" s="283"/>
      <c r="D9" s="283"/>
      <c r="E9" s="283"/>
      <c r="F9" s="283"/>
      <c r="G9" s="283"/>
      <c r="H9" s="283"/>
      <c r="I9" s="283"/>
      <c r="J9" s="283"/>
      <c r="K9" s="283"/>
      <c r="L9" s="283"/>
      <c r="M9" s="283"/>
      <c r="N9" s="283"/>
      <c r="O9" s="283"/>
    </row>
    <row r="10" spans="1:15" s="285" customFormat="1" ht="34.5" customHeight="1" thickBot="1" x14ac:dyDescent="0.3">
      <c r="A10" s="279"/>
      <c r="B10" s="468" t="s">
        <v>1424</v>
      </c>
      <c r="C10" s="468" t="s">
        <v>1426</v>
      </c>
      <c r="D10" s="468" t="s">
        <v>1427</v>
      </c>
      <c r="E10" s="468" t="s">
        <v>1417</v>
      </c>
      <c r="F10" s="468" t="s">
        <v>1430</v>
      </c>
      <c r="G10" s="468" t="s">
        <v>1039</v>
      </c>
      <c r="H10" s="468" t="s">
        <v>1027</v>
      </c>
      <c r="I10" s="470" t="s">
        <v>1087</v>
      </c>
      <c r="J10" s="471"/>
      <c r="K10" s="471"/>
      <c r="L10" s="471"/>
      <c r="M10" s="468" t="s">
        <v>1616</v>
      </c>
      <c r="N10" s="468" t="s">
        <v>1085</v>
      </c>
      <c r="O10" s="468" t="s">
        <v>1086</v>
      </c>
    </row>
    <row r="11" spans="1:15" s="285" customFormat="1" ht="23.25" customHeight="1" thickBot="1" x14ac:dyDescent="0.3">
      <c r="A11" s="279"/>
      <c r="B11" s="469"/>
      <c r="C11" s="469"/>
      <c r="D11" s="469"/>
      <c r="E11" s="469"/>
      <c r="F11" s="469"/>
      <c r="G11" s="469"/>
      <c r="H11" s="469"/>
      <c r="I11" s="172" t="s">
        <v>1029</v>
      </c>
      <c r="J11" s="154" t="s">
        <v>1030</v>
      </c>
      <c r="K11" s="286" t="s">
        <v>1031</v>
      </c>
      <c r="L11" s="154" t="s">
        <v>1084</v>
      </c>
      <c r="M11" s="469"/>
      <c r="N11" s="469"/>
      <c r="O11" s="469"/>
    </row>
    <row r="12" spans="1:15" ht="42" customHeight="1" x14ac:dyDescent="0.25">
      <c r="A12" s="287">
        <v>1</v>
      </c>
      <c r="B12" s="288"/>
      <c r="C12" s="289"/>
      <c r="D12" s="290"/>
      <c r="E12" s="291"/>
      <c r="F12" s="292"/>
      <c r="G12" s="293"/>
      <c r="H12" s="294"/>
      <c r="I12" s="323"/>
      <c r="J12" s="324"/>
      <c r="K12" s="323"/>
      <c r="L12" s="295">
        <f>SUM(I12:K12)</f>
        <v>0</v>
      </c>
      <c r="M12" s="296"/>
      <c r="N12" s="297">
        <f>L12-M12</f>
        <v>0</v>
      </c>
      <c r="O12" s="298"/>
    </row>
    <row r="13" spans="1:15" ht="42" customHeight="1" x14ac:dyDescent="0.25">
      <c r="A13" s="287">
        <v>2</v>
      </c>
      <c r="B13" s="299"/>
      <c r="C13" s="300"/>
      <c r="D13" s="301"/>
      <c r="E13" s="302"/>
      <c r="F13" s="303"/>
      <c r="G13" s="304"/>
      <c r="H13" s="305"/>
      <c r="I13" s="325"/>
      <c r="J13" s="326"/>
      <c r="K13" s="325"/>
      <c r="L13" s="306">
        <f t="shared" ref="L13:L21" si="0">SUM(I13:K13)</f>
        <v>0</v>
      </c>
      <c r="M13" s="307"/>
      <c r="N13" s="308">
        <f t="shared" ref="N13:N21" si="1">L13-M13</f>
        <v>0</v>
      </c>
      <c r="O13" s="309"/>
    </row>
    <row r="14" spans="1:15" ht="42" customHeight="1" x14ac:dyDescent="0.25">
      <c r="A14" s="287">
        <v>3</v>
      </c>
      <c r="B14" s="299"/>
      <c r="C14" s="300"/>
      <c r="D14" s="301"/>
      <c r="E14" s="302"/>
      <c r="F14" s="303"/>
      <c r="G14" s="304"/>
      <c r="H14" s="305"/>
      <c r="I14" s="325"/>
      <c r="J14" s="326"/>
      <c r="K14" s="325"/>
      <c r="L14" s="306">
        <f t="shared" si="0"/>
        <v>0</v>
      </c>
      <c r="M14" s="307"/>
      <c r="N14" s="308">
        <f t="shared" si="1"/>
        <v>0</v>
      </c>
      <c r="O14" s="309"/>
    </row>
    <row r="15" spans="1:15" ht="42" customHeight="1" x14ac:dyDescent="0.25">
      <c r="A15" s="287">
        <v>4</v>
      </c>
      <c r="B15" s="299"/>
      <c r="C15" s="300"/>
      <c r="D15" s="301"/>
      <c r="E15" s="302"/>
      <c r="F15" s="303"/>
      <c r="G15" s="304"/>
      <c r="H15" s="305"/>
      <c r="I15" s="325"/>
      <c r="J15" s="326"/>
      <c r="K15" s="325"/>
      <c r="L15" s="306">
        <f t="shared" si="0"/>
        <v>0</v>
      </c>
      <c r="M15" s="307"/>
      <c r="N15" s="308">
        <f t="shared" si="1"/>
        <v>0</v>
      </c>
      <c r="O15" s="309"/>
    </row>
    <row r="16" spans="1:15" ht="42" customHeight="1" x14ac:dyDescent="0.25">
      <c r="A16" s="287">
        <v>5</v>
      </c>
      <c r="B16" s="299"/>
      <c r="C16" s="300"/>
      <c r="D16" s="301"/>
      <c r="E16" s="302"/>
      <c r="F16" s="303"/>
      <c r="G16" s="304"/>
      <c r="H16" s="305"/>
      <c r="I16" s="325"/>
      <c r="J16" s="326"/>
      <c r="K16" s="325"/>
      <c r="L16" s="306">
        <f t="shared" si="0"/>
        <v>0</v>
      </c>
      <c r="M16" s="307"/>
      <c r="N16" s="308">
        <f t="shared" si="1"/>
        <v>0</v>
      </c>
      <c r="O16" s="309"/>
    </row>
    <row r="17" spans="1:15" ht="42" customHeight="1" x14ac:dyDescent="0.25">
      <c r="A17" s="287">
        <v>6</v>
      </c>
      <c r="B17" s="299"/>
      <c r="C17" s="300"/>
      <c r="D17" s="301"/>
      <c r="E17" s="302"/>
      <c r="F17" s="303"/>
      <c r="G17" s="304"/>
      <c r="H17" s="305"/>
      <c r="I17" s="325"/>
      <c r="J17" s="326"/>
      <c r="K17" s="325"/>
      <c r="L17" s="306">
        <f t="shared" si="0"/>
        <v>0</v>
      </c>
      <c r="M17" s="307"/>
      <c r="N17" s="308">
        <f t="shared" si="1"/>
        <v>0</v>
      </c>
      <c r="O17" s="309"/>
    </row>
    <row r="18" spans="1:15" ht="42" customHeight="1" x14ac:dyDescent="0.25">
      <c r="A18" s="287">
        <v>7</v>
      </c>
      <c r="B18" s="299"/>
      <c r="C18" s="300"/>
      <c r="D18" s="301"/>
      <c r="E18" s="302"/>
      <c r="F18" s="303"/>
      <c r="G18" s="304"/>
      <c r="H18" s="305"/>
      <c r="I18" s="325"/>
      <c r="J18" s="326"/>
      <c r="K18" s="325"/>
      <c r="L18" s="306">
        <f t="shared" si="0"/>
        <v>0</v>
      </c>
      <c r="M18" s="307"/>
      <c r="N18" s="308">
        <f t="shared" si="1"/>
        <v>0</v>
      </c>
      <c r="O18" s="309"/>
    </row>
    <row r="19" spans="1:15" ht="42" customHeight="1" x14ac:dyDescent="0.25">
      <c r="A19" s="287">
        <v>8</v>
      </c>
      <c r="B19" s="299"/>
      <c r="C19" s="300"/>
      <c r="D19" s="301"/>
      <c r="E19" s="302"/>
      <c r="F19" s="303"/>
      <c r="G19" s="304"/>
      <c r="H19" s="305"/>
      <c r="I19" s="325"/>
      <c r="J19" s="326"/>
      <c r="K19" s="325"/>
      <c r="L19" s="306">
        <f t="shared" si="0"/>
        <v>0</v>
      </c>
      <c r="M19" s="307"/>
      <c r="N19" s="308">
        <f t="shared" si="1"/>
        <v>0</v>
      </c>
      <c r="O19" s="309"/>
    </row>
    <row r="20" spans="1:15" ht="42" customHeight="1" x14ac:dyDescent="0.25">
      <c r="A20" s="287">
        <v>9</v>
      </c>
      <c r="B20" s="299"/>
      <c r="C20" s="300"/>
      <c r="D20" s="301"/>
      <c r="E20" s="302"/>
      <c r="F20" s="303"/>
      <c r="G20" s="304"/>
      <c r="H20" s="305"/>
      <c r="I20" s="325"/>
      <c r="J20" s="326"/>
      <c r="K20" s="325"/>
      <c r="L20" s="306">
        <f t="shared" si="0"/>
        <v>0</v>
      </c>
      <c r="M20" s="307"/>
      <c r="N20" s="308">
        <f t="shared" si="1"/>
        <v>0</v>
      </c>
      <c r="O20" s="309"/>
    </row>
    <row r="21" spans="1:15" ht="42" customHeight="1" thickBot="1" x14ac:dyDescent="0.3">
      <c r="A21" s="287">
        <v>10</v>
      </c>
      <c r="B21" s="310"/>
      <c r="C21" s="311"/>
      <c r="D21" s="312"/>
      <c r="E21" s="313"/>
      <c r="F21" s="314"/>
      <c r="G21" s="315"/>
      <c r="H21" s="316"/>
      <c r="I21" s="327"/>
      <c r="J21" s="328"/>
      <c r="K21" s="327"/>
      <c r="L21" s="317">
        <f t="shared" si="0"/>
        <v>0</v>
      </c>
      <c r="M21" s="318"/>
      <c r="N21" s="319">
        <f t="shared" si="1"/>
        <v>0</v>
      </c>
      <c r="O21" s="320"/>
    </row>
    <row r="22" spans="1:15" ht="24" customHeight="1" thickBot="1" x14ac:dyDescent="0.3">
      <c r="B22" s="321"/>
      <c r="C22" s="321"/>
      <c r="D22" s="321"/>
      <c r="E22" s="321"/>
      <c r="F22" s="321"/>
      <c r="G22" s="321"/>
      <c r="H22" s="321"/>
      <c r="I22" s="321"/>
      <c r="J22" s="321"/>
      <c r="K22" s="321"/>
      <c r="L22" s="321"/>
      <c r="M22" s="321"/>
      <c r="N22" s="321"/>
      <c r="O22" s="322">
        <f>SUM(O12:O21)</f>
        <v>0</v>
      </c>
    </row>
    <row r="23" spans="1:15" ht="16.5" customHeight="1" x14ac:dyDescent="0.25">
      <c r="B23" s="321"/>
    </row>
    <row r="24" spans="1:15" ht="13.2" x14ac:dyDescent="0.25"/>
    <row r="25" spans="1:15" ht="13.2" hidden="1" x14ac:dyDescent="0.25"/>
    <row r="26" spans="1:15" ht="13.2" x14ac:dyDescent="0.25"/>
    <row r="27" spans="1:15" ht="13.2" x14ac:dyDescent="0.25"/>
    <row r="28" spans="1:15" ht="13.2" x14ac:dyDescent="0.25"/>
    <row r="29" spans="1:15" ht="13.2" x14ac:dyDescent="0.25"/>
    <row r="30" spans="1:15" ht="13.2" x14ac:dyDescent="0.25"/>
    <row r="31" spans="1:15" ht="13.2" x14ac:dyDescent="0.25"/>
    <row r="32" spans="1:15"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sheetData>
  <sheetProtection algorithmName="SHA-512" hashValue="uYJvnG2AxTba6jctoyYz95+LE696lsFEe1M6CqXQ+RSDr4UiREfbLTDAvTUHHAoMCUd6g8ePEW31XIVV5fN+ww==" saltValue="D76PLvrpBc20FcAZmVP1sQ==" spinCount="100000" sheet="1" objects="1" scenarios="1" formatColumns="0" formatRows="0"/>
  <mergeCells count="18">
    <mergeCell ref="C1:H1"/>
    <mergeCell ref="C2:H2"/>
    <mergeCell ref="B3:O3"/>
    <mergeCell ref="A4:A8"/>
    <mergeCell ref="B4:O4"/>
    <mergeCell ref="B6:O6"/>
    <mergeCell ref="B8:O8"/>
    <mergeCell ref="B10:B11"/>
    <mergeCell ref="C10:C11"/>
    <mergeCell ref="D10:D11"/>
    <mergeCell ref="E10:E11"/>
    <mergeCell ref="F10:F11"/>
    <mergeCell ref="G10:G11"/>
    <mergeCell ref="H10:H11"/>
    <mergeCell ref="M10:M11"/>
    <mergeCell ref="O10:O11"/>
    <mergeCell ref="N10:N11"/>
    <mergeCell ref="I10:L10"/>
  </mergeCells>
  <dataValidations count="5">
    <dataValidation type="whole" allowBlank="1" showInputMessage="1" showErrorMessage="1" errorTitle="ATTENTION" error="Saisir uniquement un NOMBRE_x000a_" sqref="F12:F21">
      <formula1>1</formula1>
      <formula2>200</formula2>
    </dataValidation>
    <dataValidation type="whole" allowBlank="1" showInputMessage="1" showErrorMessage="1" errorTitle="ATTENTION" error="Saisir uniquement un NOMBRE" sqref="E12:E21">
      <formula1>1</formula1>
      <formula2>200</formula2>
    </dataValidation>
    <dataValidation allowBlank="1" showInputMessage="1" showErrorMessage="1" promptTitle="Ne pas saisir ici" prompt="Report Automatique" sqref="N12:N21"/>
    <dataValidation type="list" allowBlank="1" showInputMessage="1" showErrorMessage="1" sqref="B12:B21">
      <formula1>ListeFormation</formula1>
    </dataValidation>
    <dataValidation type="list" allowBlank="1" showInputMessage="1" showErrorMessage="1" sqref="D12:D21">
      <formula1>CatégoriePersonnel</formula1>
    </dataValidation>
  </dataValidations>
  <pageMargins left="0.19685039370078741" right="0.15748031496062992" top="0.31496062992125984" bottom="0.43307086614173229" header="0.31496062992125984" footer="0.19685039370078741"/>
  <pageSetup paperSize="9" scale="75" fitToHeight="0" orientation="landscape" r:id="rId1"/>
  <headerFooter>
    <oddFooter>&amp;C&amp;"Arial,Normal"&amp;9&amp;A&amp;R&amp;"Arial,Normal"&amp;9Page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66CCFF"/>
    <pageSetUpPr fitToPage="1"/>
  </sheetPr>
  <dimension ref="A1:XFC29"/>
  <sheetViews>
    <sheetView showGridLines="0" workbookViewId="0"/>
  </sheetViews>
  <sheetFormatPr baseColWidth="10" defaultColWidth="0" defaultRowHeight="14.4" zeroHeight="1" x14ac:dyDescent="0.3"/>
  <cols>
    <col min="1" max="1" width="2" style="149" customWidth="1"/>
    <col min="2" max="2" width="14.6640625" style="149" customWidth="1"/>
    <col min="3" max="3" width="29.44140625" style="149" customWidth="1"/>
    <col min="4" max="4" width="15.5546875" style="149" customWidth="1"/>
    <col min="5" max="5" width="14.88671875" style="149" customWidth="1"/>
    <col min="6" max="6" width="14.44140625" style="149" customWidth="1"/>
    <col min="7" max="7" width="35.44140625" style="149" customWidth="1"/>
    <col min="8" max="8" width="24.109375" style="149" customWidth="1"/>
    <col min="9" max="9" width="17.44140625" style="149" customWidth="1"/>
    <col min="10" max="10" width="3.44140625" style="149" customWidth="1"/>
    <col min="11" max="11" width="3.6640625" style="149" hidden="1" customWidth="1"/>
    <col min="12" max="16383" width="11.44140625" style="149" hidden="1"/>
    <col min="16384" max="16384" width="3" style="149" hidden="1" customWidth="1"/>
  </cols>
  <sheetData>
    <row r="1" spans="1:10" ht="18" customHeight="1" x14ac:dyDescent="0.3">
      <c r="B1" s="105">
        <f>Récapitulatif!C12</f>
        <v>0</v>
      </c>
      <c r="C1" s="105" t="str">
        <f>Récapitulatif!C13</f>
        <v>VEUILLEZ SAISIR LE N° FINESS ET</v>
      </c>
    </row>
    <row r="2" spans="1:10" ht="18" customHeight="1" x14ac:dyDescent="0.3">
      <c r="B2" s="105"/>
      <c r="C2" s="105" t="str">
        <f>Récapitulatif!C14</f>
        <v>VEUILLEZ SAISIR LE N° FINESS ET</v>
      </c>
    </row>
    <row r="3" spans="1:10" ht="10.35" customHeight="1" x14ac:dyDescent="0.3">
      <c r="B3" s="75"/>
      <c r="C3" s="75"/>
      <c r="D3" s="75"/>
      <c r="E3" s="75"/>
      <c r="F3" s="75"/>
      <c r="G3" s="75"/>
      <c r="H3" s="75"/>
      <c r="I3" s="75"/>
      <c r="J3" s="75"/>
    </row>
    <row r="4" spans="1:10" ht="24" customHeight="1" thickBot="1" x14ac:dyDescent="0.35">
      <c r="B4" s="474" t="s">
        <v>1617</v>
      </c>
      <c r="C4" s="474"/>
      <c r="D4" s="474"/>
      <c r="E4" s="474"/>
      <c r="F4" s="474"/>
      <c r="G4" s="474"/>
      <c r="H4" s="474"/>
      <c r="I4" s="474"/>
    </row>
    <row r="5" spans="1:10" ht="73.5" customHeight="1" thickBot="1" x14ac:dyDescent="0.35">
      <c r="B5" s="487" t="s">
        <v>1440</v>
      </c>
      <c r="C5" s="488"/>
      <c r="D5" s="488"/>
      <c r="E5" s="488"/>
      <c r="F5" s="488"/>
      <c r="G5" s="488"/>
      <c r="H5" s="488"/>
      <c r="I5" s="489"/>
    </row>
    <row r="6" spans="1:10" ht="10.35" customHeight="1" thickBot="1" x14ac:dyDescent="0.35">
      <c r="B6" s="91"/>
      <c r="C6" s="91"/>
      <c r="D6" s="91"/>
      <c r="E6" s="91"/>
      <c r="F6" s="91"/>
      <c r="G6" s="91"/>
      <c r="H6" s="91"/>
      <c r="I6" s="91"/>
    </row>
    <row r="7" spans="1:10" ht="107.25" customHeight="1" thickBot="1" x14ac:dyDescent="0.35">
      <c r="B7" s="490" t="s">
        <v>1436</v>
      </c>
      <c r="C7" s="491"/>
      <c r="D7" s="491"/>
      <c r="E7" s="491"/>
      <c r="F7" s="491"/>
      <c r="G7" s="491"/>
      <c r="H7" s="491"/>
      <c r="I7" s="492"/>
    </row>
    <row r="8" spans="1:10" ht="9" customHeight="1" thickBot="1" x14ac:dyDescent="0.35">
      <c r="B8" s="92"/>
      <c r="C8" s="92"/>
      <c r="D8" s="92"/>
      <c r="E8" s="92"/>
      <c r="F8" s="92"/>
      <c r="G8" s="92"/>
      <c r="H8" s="92"/>
      <c r="I8" s="92"/>
    </row>
    <row r="9" spans="1:10" ht="31.5" customHeight="1" x14ac:dyDescent="0.3">
      <c r="B9" s="493" t="s">
        <v>917</v>
      </c>
      <c r="C9" s="494"/>
      <c r="D9" s="494"/>
      <c r="E9" s="494"/>
      <c r="F9" s="494"/>
      <c r="G9" s="494"/>
      <c r="H9" s="494"/>
      <c r="I9" s="495"/>
    </row>
    <row r="10" spans="1:10" ht="15" thickBot="1" x14ac:dyDescent="0.35">
      <c r="B10" s="496" t="s">
        <v>1014</v>
      </c>
      <c r="C10" s="497"/>
      <c r="D10" s="497"/>
      <c r="E10" s="497"/>
      <c r="F10" s="497"/>
      <c r="G10" s="497"/>
      <c r="H10" s="497"/>
      <c r="I10" s="498"/>
    </row>
    <row r="11" spans="1:10" ht="38.25" customHeight="1" thickBot="1" x14ac:dyDescent="0.35">
      <c r="B11" s="500" t="s">
        <v>1015</v>
      </c>
      <c r="C11" s="499"/>
      <c r="D11" s="499"/>
      <c r="E11" s="499"/>
      <c r="F11" s="73"/>
      <c r="G11" s="499" t="s">
        <v>1016</v>
      </c>
      <c r="H11" s="499"/>
      <c r="I11" s="73"/>
    </row>
    <row r="12" spans="1:10" ht="24.75" customHeight="1" thickBot="1" x14ac:dyDescent="0.35">
      <c r="B12" s="11"/>
      <c r="C12" s="12"/>
      <c r="D12" s="12"/>
      <c r="E12" s="12"/>
      <c r="F12" s="12"/>
      <c r="G12" s="12"/>
      <c r="H12" s="12"/>
      <c r="I12" s="13"/>
    </row>
    <row r="13" spans="1:10" ht="24.75" customHeight="1" x14ac:dyDescent="0.3"/>
    <row r="14" spans="1:10" s="115" customFormat="1" ht="24.75" customHeight="1" thickBot="1" x14ac:dyDescent="0.35">
      <c r="A14" s="205"/>
      <c r="B14" s="485" t="s">
        <v>1432</v>
      </c>
      <c r="C14" s="485"/>
      <c r="D14" s="485"/>
      <c r="E14" s="485"/>
      <c r="F14" s="485"/>
      <c r="G14" s="485"/>
      <c r="H14" s="485"/>
      <c r="I14" s="485"/>
      <c r="J14" s="205"/>
    </row>
    <row r="15" spans="1:10" ht="72.75" customHeight="1" thickBot="1" x14ac:dyDescent="0.35">
      <c r="A15" s="205"/>
      <c r="B15" s="205"/>
      <c r="C15" s="171" t="s">
        <v>1019</v>
      </c>
      <c r="D15" s="171" t="s">
        <v>1431</v>
      </c>
      <c r="E15" s="171" t="s">
        <v>1049</v>
      </c>
      <c r="F15" s="171" t="s">
        <v>1022</v>
      </c>
      <c r="G15" s="171" t="s">
        <v>1020</v>
      </c>
      <c r="H15" s="171" t="s">
        <v>1088</v>
      </c>
      <c r="I15" s="171" t="s">
        <v>1021</v>
      </c>
      <c r="J15" s="205"/>
    </row>
    <row r="16" spans="1:10" s="115" customFormat="1" ht="69.75" customHeight="1" thickBot="1" x14ac:dyDescent="0.35">
      <c r="A16" s="205"/>
      <c r="B16" s="205"/>
      <c r="C16" s="220"/>
      <c r="D16" s="220"/>
      <c r="E16" s="221"/>
      <c r="F16" s="221"/>
      <c r="G16" s="220"/>
      <c r="H16" s="216"/>
      <c r="I16" s="216"/>
      <c r="J16" s="205"/>
    </row>
    <row r="17" spans="1:10" s="115" customFormat="1" ht="13.5" customHeight="1" x14ac:dyDescent="0.3">
      <c r="A17" s="205"/>
      <c r="B17" s="205"/>
      <c r="C17" s="205"/>
      <c r="D17" s="205"/>
      <c r="E17" s="205"/>
      <c r="F17" s="205"/>
      <c r="G17" s="205"/>
      <c r="H17" s="205"/>
      <c r="I17" s="205"/>
      <c r="J17" s="205"/>
    </row>
    <row r="18" spans="1:10" s="115" customFormat="1" ht="21.75" customHeight="1" x14ac:dyDescent="0.3"/>
    <row r="19" spans="1:10" ht="24" customHeight="1" thickBot="1" x14ac:dyDescent="0.35">
      <c r="A19" s="207"/>
      <c r="B19" s="486" t="s">
        <v>1079</v>
      </c>
      <c r="C19" s="486"/>
      <c r="D19" s="486"/>
      <c r="E19" s="486"/>
      <c r="F19" s="486"/>
      <c r="G19" s="486"/>
      <c r="H19" s="486"/>
      <c r="I19" s="486"/>
      <c r="J19" s="211"/>
    </row>
    <row r="20" spans="1:10" ht="72.75" customHeight="1" thickBot="1" x14ac:dyDescent="0.35">
      <c r="A20" s="207"/>
      <c r="B20" s="154" t="s">
        <v>903</v>
      </c>
      <c r="C20" s="154" t="s">
        <v>904</v>
      </c>
      <c r="D20" s="154" t="s">
        <v>914</v>
      </c>
      <c r="E20" s="154" t="s">
        <v>913</v>
      </c>
      <c r="F20" s="171" t="s">
        <v>915</v>
      </c>
      <c r="G20" s="154" t="s">
        <v>905</v>
      </c>
      <c r="H20" s="114" t="s">
        <v>916</v>
      </c>
      <c r="I20" s="154" t="s">
        <v>906</v>
      </c>
      <c r="J20" s="207"/>
    </row>
    <row r="21" spans="1:10" ht="37.5" customHeight="1" thickBot="1" x14ac:dyDescent="0.35">
      <c r="A21" s="207"/>
      <c r="B21" s="10"/>
      <c r="C21" s="273"/>
      <c r="D21" s="122"/>
      <c r="E21" s="81"/>
      <c r="F21" s="278">
        <f>ROUND(D21/52*E21,2)</f>
        <v>0</v>
      </c>
      <c r="G21" s="93"/>
      <c r="H21" s="217"/>
      <c r="I21" s="218"/>
      <c r="J21" s="207"/>
    </row>
    <row r="22" spans="1:10" ht="37.5" customHeight="1" thickBot="1" x14ac:dyDescent="0.35">
      <c r="A22" s="207"/>
      <c r="B22" s="10"/>
      <c r="C22" s="273"/>
      <c r="D22" s="122"/>
      <c r="E22" s="81"/>
      <c r="F22" s="278">
        <f t="shared" ref="F22:F25" si="0">ROUND(D22/52*E22,2)</f>
        <v>0</v>
      </c>
      <c r="G22" s="93"/>
      <c r="H22" s="217"/>
      <c r="I22" s="218"/>
      <c r="J22" s="207"/>
    </row>
    <row r="23" spans="1:10" ht="37.5" customHeight="1" thickBot="1" x14ac:dyDescent="0.35">
      <c r="A23" s="207"/>
      <c r="B23" s="120"/>
      <c r="C23" s="273"/>
      <c r="D23" s="122"/>
      <c r="E23" s="81"/>
      <c r="F23" s="278">
        <f t="shared" si="0"/>
        <v>0</v>
      </c>
      <c r="G23" s="93"/>
      <c r="H23" s="217"/>
      <c r="I23" s="218"/>
      <c r="J23" s="207"/>
    </row>
    <row r="24" spans="1:10" ht="37.5" customHeight="1" thickBot="1" x14ac:dyDescent="0.35">
      <c r="A24" s="207"/>
      <c r="B24" s="120"/>
      <c r="C24" s="273"/>
      <c r="D24" s="122"/>
      <c r="E24" s="81"/>
      <c r="F24" s="278">
        <f t="shared" si="0"/>
        <v>0</v>
      </c>
      <c r="G24" s="93"/>
      <c r="H24" s="217"/>
      <c r="I24" s="218"/>
      <c r="J24" s="207"/>
    </row>
    <row r="25" spans="1:10" ht="37.5" customHeight="1" thickBot="1" x14ac:dyDescent="0.35">
      <c r="A25" s="207"/>
      <c r="B25" s="120"/>
      <c r="C25" s="121"/>
      <c r="D25" s="108"/>
      <c r="E25" s="82"/>
      <c r="F25" s="278">
        <f t="shared" si="0"/>
        <v>0</v>
      </c>
      <c r="G25" s="94"/>
      <c r="H25" s="219"/>
      <c r="I25" s="216"/>
      <c r="J25" s="207"/>
    </row>
    <row r="26" spans="1:10" ht="23.25" customHeight="1" thickBot="1" x14ac:dyDescent="0.35">
      <c r="A26" s="207"/>
      <c r="B26" s="212"/>
      <c r="C26" s="213"/>
      <c r="D26" s="213"/>
      <c r="E26" s="213"/>
      <c r="F26" s="212"/>
      <c r="G26" s="212"/>
      <c r="H26" s="212"/>
      <c r="I26" s="150">
        <f>SUM(I21:I25)</f>
        <v>0</v>
      </c>
      <c r="J26" s="207"/>
    </row>
    <row r="27" spans="1:10" ht="7.5" customHeight="1" x14ac:dyDescent="0.3">
      <c r="A27" s="207"/>
      <c r="B27" s="212"/>
      <c r="C27" s="213"/>
      <c r="D27" s="213"/>
      <c r="E27" s="213"/>
      <c r="F27" s="212"/>
      <c r="G27" s="212"/>
      <c r="H27" s="212"/>
      <c r="I27" s="212"/>
      <c r="J27" s="212"/>
    </row>
    <row r="28" spans="1:10" x14ac:dyDescent="0.3"/>
    <row r="29" spans="1:10" x14ac:dyDescent="0.3"/>
  </sheetData>
  <sheetProtection algorithmName="SHA-512" hashValue="ZeAFJXI+AiLpN3QxkMXwKKBBa+52c4nawqcPL/gRZh79/cTSQWgfkFYDUKovU/56mU+PdF75uxwpHIgnL6B3BA==" saltValue="aIIOxJyS4Ix5jbEO6+MO/Q==" spinCount="100000" sheet="1" objects="1" scenarios="1" formatColumns="0" formatRows="0"/>
  <mergeCells count="9">
    <mergeCell ref="B14:I14"/>
    <mergeCell ref="B19:I19"/>
    <mergeCell ref="B4:I4"/>
    <mergeCell ref="B5:I5"/>
    <mergeCell ref="B7:I7"/>
    <mergeCell ref="B9:I9"/>
    <mergeCell ref="B10:I10"/>
    <mergeCell ref="G11:H11"/>
    <mergeCell ref="B11:E11"/>
  </mergeCells>
  <dataValidations count="4">
    <dataValidation type="list" allowBlank="1" showInputMessage="1" showErrorMessage="1" errorTitle="ATTENTION" error="Sélectionner dans la liste déroulante" promptTitle="Sélectionner dans la liste" prompt="la nature de l'absence" sqref="B21:B25">
      <formula1>NatureAbsence</formula1>
    </dataValidation>
    <dataValidation type="list" allowBlank="1" showInputMessage="1" showErrorMessage="1" sqref="C21:C25">
      <formula1>CatégoriePersonnel</formula1>
    </dataValidation>
    <dataValidation type="decimal" operator="greaterThanOrEqual" allowBlank="1" showInputMessage="1" showErrorMessage="1" sqref="H21:I25">
      <formula1>0</formula1>
    </dataValidation>
    <dataValidation type="decimal" allowBlank="1" showInputMessage="1" showErrorMessage="1" sqref="D21:D25">
      <formula1>0</formula1>
      <formula2>50</formula2>
    </dataValidation>
  </dataValidations>
  <pageMargins left="0.7" right="0.7" top="0.75" bottom="0.75" header="0.3" footer="0.3"/>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ABF8F"/>
    <pageSetUpPr fitToPage="1"/>
  </sheetPr>
  <dimension ref="A1:L38"/>
  <sheetViews>
    <sheetView showGridLines="0" zoomScaleNormal="100" workbookViewId="0"/>
  </sheetViews>
  <sheetFormatPr baseColWidth="10" defaultColWidth="0" defaultRowHeight="14.4" zeroHeight="1" x14ac:dyDescent="0.3"/>
  <cols>
    <col min="1" max="1" width="2.33203125" style="115" customWidth="1"/>
    <col min="2" max="2" width="23.6640625" style="149" customWidth="1"/>
    <col min="3" max="3" width="55.109375" style="149" customWidth="1"/>
    <col min="4" max="4" width="37.44140625" style="149" customWidth="1"/>
    <col min="5" max="5" width="17.33203125" style="149" customWidth="1"/>
    <col min="6" max="6" width="11.44140625" style="149" customWidth="1"/>
    <col min="7" max="7" width="1.88671875" style="149" customWidth="1"/>
    <col min="8" max="8" width="11.44140625" style="149" hidden="1" customWidth="1"/>
    <col min="9" max="9" width="51.33203125" style="149" hidden="1" customWidth="1"/>
    <col min="10" max="10" width="25.88671875" style="149" hidden="1" customWidth="1"/>
    <col min="11" max="11" width="16.5546875" style="149" hidden="1" customWidth="1"/>
    <col min="12" max="12" width="15.6640625" style="149" hidden="1" customWidth="1"/>
    <col min="13" max="16384" width="11.44140625" style="149" hidden="1"/>
  </cols>
  <sheetData>
    <row r="1" spans="1:9" x14ac:dyDescent="0.3">
      <c r="B1" s="17">
        <f>Récapitulatif!C12</f>
        <v>0</v>
      </c>
      <c r="C1" s="277" t="str">
        <f>Récapitulatif!C13</f>
        <v>VEUILLEZ SAISIR LE N° FINESS ET</v>
      </c>
      <c r="D1" s="277"/>
      <c r="E1" s="18"/>
      <c r="F1" s="115"/>
    </row>
    <row r="2" spans="1:9" x14ac:dyDescent="0.3">
      <c r="B2" s="113"/>
      <c r="C2" s="277" t="str">
        <f>Récapitulatif!C14</f>
        <v>VEUILLEZ SAISIR LE N° FINESS ET</v>
      </c>
      <c r="D2" s="277"/>
      <c r="E2" s="18"/>
      <c r="F2" s="115"/>
    </row>
    <row r="3" spans="1:9" x14ac:dyDescent="0.3">
      <c r="B3" s="115"/>
      <c r="C3" s="115"/>
      <c r="D3" s="115"/>
      <c r="E3" s="115"/>
      <c r="F3" s="115"/>
    </row>
    <row r="4" spans="1:9" ht="46.5" customHeight="1" x14ac:dyDescent="0.3">
      <c r="B4" s="537" t="s">
        <v>924</v>
      </c>
      <c r="C4" s="537"/>
      <c r="D4" s="537"/>
      <c r="E4" s="537"/>
      <c r="F4" s="537"/>
    </row>
    <row r="5" spans="1:9" ht="21" x14ac:dyDescent="0.3">
      <c r="B5" s="544" t="s">
        <v>918</v>
      </c>
      <c r="C5" s="544"/>
      <c r="D5" s="544"/>
      <c r="E5" s="544"/>
      <c r="F5" s="544"/>
    </row>
    <row r="6" spans="1:9" ht="8.25" customHeight="1" thickBot="1" x14ac:dyDescent="0.35">
      <c r="B6" s="276"/>
      <c r="C6" s="276"/>
      <c r="D6" s="276"/>
      <c r="E6" s="276"/>
      <c r="F6" s="83"/>
    </row>
    <row r="7" spans="1:9" ht="53.25" customHeight="1" thickBot="1" x14ac:dyDescent="0.35">
      <c r="A7" s="541"/>
      <c r="B7" s="538" t="s">
        <v>1434</v>
      </c>
      <c r="C7" s="539"/>
      <c r="D7" s="539"/>
      <c r="E7" s="539"/>
      <c r="F7" s="540"/>
    </row>
    <row r="8" spans="1:9" ht="8.25" customHeight="1" thickBot="1" x14ac:dyDescent="0.35">
      <c r="A8" s="541"/>
      <c r="B8" s="204"/>
      <c r="C8" s="20"/>
      <c r="D8" s="20"/>
      <c r="E8" s="204"/>
      <c r="F8" s="204"/>
    </row>
    <row r="9" spans="1:9" ht="104.25" customHeight="1" thickBot="1" x14ac:dyDescent="0.35">
      <c r="A9" s="541"/>
      <c r="B9" s="507" t="s">
        <v>1433</v>
      </c>
      <c r="C9" s="508"/>
      <c r="D9" s="508"/>
      <c r="E9" s="508"/>
      <c r="F9" s="509"/>
    </row>
    <row r="10" spans="1:9" ht="5.25" customHeight="1" thickBot="1" x14ac:dyDescent="0.35">
      <c r="A10" s="541"/>
      <c r="B10" s="204"/>
      <c r="C10" s="20"/>
      <c r="D10" s="20"/>
      <c r="E10" s="204"/>
      <c r="F10" s="204"/>
    </row>
    <row r="11" spans="1:9" ht="31.5" customHeight="1" thickBot="1" x14ac:dyDescent="0.35">
      <c r="A11" s="541"/>
      <c r="B11" s="504" t="s">
        <v>1484</v>
      </c>
      <c r="C11" s="505"/>
      <c r="D11" s="505"/>
      <c r="E11" s="505"/>
      <c r="F11" s="506"/>
    </row>
    <row r="12" spans="1:9" x14ac:dyDescent="0.3">
      <c r="A12" s="275"/>
      <c r="B12" s="194"/>
      <c r="C12" s="194"/>
      <c r="D12" s="194"/>
      <c r="E12" s="194"/>
      <c r="F12" s="194"/>
    </row>
    <row r="13" spans="1:9" ht="18" thickBot="1" x14ac:dyDescent="0.35">
      <c r="A13" s="205"/>
      <c r="B13" s="542" t="s">
        <v>1077</v>
      </c>
      <c r="C13" s="542"/>
      <c r="D13" s="542"/>
      <c r="E13" s="542"/>
      <c r="F13" s="542"/>
      <c r="G13" s="205"/>
    </row>
    <row r="14" spans="1:9" ht="32.25" customHeight="1" thickBot="1" x14ac:dyDescent="0.35">
      <c r="A14" s="205"/>
      <c r="B14" s="171" t="s">
        <v>1019</v>
      </c>
      <c r="C14" s="171" t="s">
        <v>1047</v>
      </c>
      <c r="D14" s="171" t="s">
        <v>1048</v>
      </c>
      <c r="E14" s="171" t="s">
        <v>1088</v>
      </c>
      <c r="F14" s="171" t="s">
        <v>1021</v>
      </c>
      <c r="G14" s="205"/>
    </row>
    <row r="15" spans="1:9" ht="32.25" customHeight="1" thickBot="1" x14ac:dyDescent="0.35">
      <c r="A15" s="205"/>
      <c r="B15" s="228"/>
      <c r="C15" s="228"/>
      <c r="D15" s="228"/>
      <c r="E15" s="23"/>
      <c r="F15" s="23"/>
      <c r="G15" s="206"/>
      <c r="H15" s="170"/>
      <c r="I15" s="170"/>
    </row>
    <row r="16" spans="1:9" ht="16.5" customHeight="1" x14ac:dyDescent="0.3">
      <c r="A16" s="205"/>
      <c r="B16" s="206"/>
      <c r="C16" s="206"/>
      <c r="D16" s="206"/>
      <c r="E16" s="206"/>
      <c r="F16" s="206"/>
      <c r="G16" s="206"/>
      <c r="H16" s="170"/>
      <c r="I16" s="170"/>
    </row>
    <row r="17" spans="1:9" ht="16.5" customHeight="1" x14ac:dyDescent="0.3">
      <c r="B17" s="170"/>
      <c r="C17" s="170"/>
      <c r="D17" s="170"/>
      <c r="E17" s="170"/>
      <c r="F17" s="170"/>
      <c r="G17" s="170"/>
      <c r="H17" s="170"/>
      <c r="I17" s="170"/>
    </row>
    <row r="18" spans="1:9" ht="18" thickBot="1" x14ac:dyDescent="0.35">
      <c r="A18" s="207"/>
      <c r="B18" s="543" t="s">
        <v>1078</v>
      </c>
      <c r="C18" s="543"/>
      <c r="D18" s="543"/>
      <c r="E18" s="543"/>
      <c r="F18" s="543"/>
      <c r="G18" s="207"/>
    </row>
    <row r="19" spans="1:9" ht="20.25" customHeight="1" thickBot="1" x14ac:dyDescent="0.35">
      <c r="A19" s="207"/>
      <c r="B19" s="534" t="s">
        <v>1485</v>
      </c>
      <c r="C19" s="535"/>
      <c r="D19" s="535"/>
      <c r="E19" s="536"/>
      <c r="F19" s="207"/>
      <c r="G19" s="207"/>
    </row>
    <row r="20" spans="1:9" ht="20.25" customHeight="1" thickBot="1" x14ac:dyDescent="0.35">
      <c r="A20" s="207"/>
      <c r="B20" s="519" t="s">
        <v>925</v>
      </c>
      <c r="C20" s="520"/>
      <c r="D20" s="520"/>
      <c r="E20" s="521"/>
      <c r="F20" s="23"/>
      <c r="G20" s="207"/>
    </row>
    <row r="21" spans="1:9" ht="20.25" customHeight="1" thickBot="1" x14ac:dyDescent="0.35">
      <c r="A21" s="207"/>
      <c r="B21" s="516" t="s">
        <v>919</v>
      </c>
      <c r="C21" s="517"/>
      <c r="D21" s="517"/>
      <c r="E21" s="518"/>
      <c r="F21" s="23"/>
      <c r="G21" s="207"/>
    </row>
    <row r="22" spans="1:9" ht="20.25" customHeight="1" thickBot="1" x14ac:dyDescent="0.35">
      <c r="A22" s="207"/>
      <c r="B22" s="513" t="s">
        <v>920</v>
      </c>
      <c r="C22" s="514"/>
      <c r="D22" s="514"/>
      <c r="E22" s="515"/>
      <c r="F22" s="24"/>
      <c r="G22" s="210"/>
    </row>
    <row r="23" spans="1:9" ht="7.5" customHeight="1" thickBot="1" x14ac:dyDescent="0.35">
      <c r="A23" s="207"/>
      <c r="B23" s="207"/>
      <c r="C23" s="208"/>
      <c r="D23" s="208"/>
      <c r="E23" s="207"/>
      <c r="F23" s="207"/>
      <c r="G23" s="207"/>
    </row>
    <row r="24" spans="1:9" ht="20.25" customHeight="1" thickBot="1" x14ac:dyDescent="0.35">
      <c r="A24" s="207"/>
      <c r="B24" s="534" t="s">
        <v>1486</v>
      </c>
      <c r="C24" s="535"/>
      <c r="D24" s="535"/>
      <c r="E24" s="536"/>
      <c r="F24" s="207"/>
      <c r="G24" s="207"/>
    </row>
    <row r="25" spans="1:9" ht="20.25" customHeight="1" thickBot="1" x14ac:dyDescent="0.35">
      <c r="A25" s="207"/>
      <c r="B25" s="519" t="s">
        <v>927</v>
      </c>
      <c r="C25" s="520"/>
      <c r="D25" s="520"/>
      <c r="E25" s="521"/>
      <c r="F25" s="22"/>
      <c r="G25" s="207"/>
    </row>
    <row r="26" spans="1:9" ht="20.25" customHeight="1" thickBot="1" x14ac:dyDescent="0.35">
      <c r="A26" s="207"/>
      <c r="B26" s="516" t="s">
        <v>921</v>
      </c>
      <c r="C26" s="517"/>
      <c r="D26" s="517"/>
      <c r="E26" s="518"/>
      <c r="F26" s="22"/>
      <c r="G26" s="207"/>
    </row>
    <row r="27" spans="1:9" ht="20.25" customHeight="1" thickBot="1" x14ac:dyDescent="0.35">
      <c r="A27" s="207"/>
      <c r="B27" s="531" t="s">
        <v>926</v>
      </c>
      <c r="C27" s="532"/>
      <c r="D27" s="532"/>
      <c r="E27" s="533"/>
      <c r="F27" s="22"/>
      <c r="G27" s="207"/>
    </row>
    <row r="28" spans="1:9" ht="20.25" customHeight="1" thickBot="1" x14ac:dyDescent="0.35">
      <c r="A28" s="207"/>
      <c r="B28" s="516" t="s">
        <v>922</v>
      </c>
      <c r="C28" s="517"/>
      <c r="D28" s="517"/>
      <c r="E28" s="518"/>
      <c r="F28" s="24"/>
      <c r="G28" s="207"/>
    </row>
    <row r="29" spans="1:9" ht="20.25" customHeight="1" thickBot="1" x14ac:dyDescent="0.35">
      <c r="A29" s="207"/>
      <c r="B29" s="513" t="s">
        <v>923</v>
      </c>
      <c r="C29" s="514"/>
      <c r="D29" s="514"/>
      <c r="E29" s="515"/>
      <c r="F29" s="22"/>
      <c r="G29" s="207"/>
    </row>
    <row r="30" spans="1:9" ht="6" customHeight="1" thickBot="1" x14ac:dyDescent="0.35">
      <c r="A30" s="207"/>
      <c r="B30" s="207"/>
      <c r="C30" s="207"/>
      <c r="D30" s="207"/>
      <c r="E30" s="207"/>
      <c r="F30" s="207"/>
      <c r="G30" s="207"/>
    </row>
    <row r="31" spans="1:9" ht="20.25" customHeight="1" thickBot="1" x14ac:dyDescent="0.35">
      <c r="A31" s="209"/>
      <c r="B31" s="501" t="s">
        <v>1487</v>
      </c>
      <c r="C31" s="502"/>
      <c r="D31" s="502"/>
      <c r="E31" s="503"/>
      <c r="F31" s="207"/>
      <c r="G31" s="207"/>
    </row>
    <row r="32" spans="1:9" ht="20.25" customHeight="1" thickBot="1" x14ac:dyDescent="0.35">
      <c r="A32" s="209"/>
      <c r="B32" s="522" t="s">
        <v>1601</v>
      </c>
      <c r="C32" s="523"/>
      <c r="D32" s="523"/>
      <c r="E32" s="524"/>
      <c r="F32" s="25"/>
      <c r="G32" s="207"/>
    </row>
    <row r="33" spans="1:7" ht="20.25" customHeight="1" thickBot="1" x14ac:dyDescent="0.35">
      <c r="A33" s="209"/>
      <c r="B33" s="525" t="s">
        <v>1602</v>
      </c>
      <c r="C33" s="526"/>
      <c r="D33" s="526"/>
      <c r="E33" s="527"/>
      <c r="F33" s="26"/>
      <c r="G33" s="207"/>
    </row>
    <row r="34" spans="1:7" ht="20.25" customHeight="1" thickBot="1" x14ac:dyDescent="0.35">
      <c r="A34" s="209"/>
      <c r="B34" s="528" t="s">
        <v>1023</v>
      </c>
      <c r="C34" s="529"/>
      <c r="D34" s="529"/>
      <c r="E34" s="530"/>
      <c r="F34" s="150">
        <f>IF(F33&gt;F32,F33-F32,0)</f>
        <v>0</v>
      </c>
      <c r="G34" s="207"/>
    </row>
    <row r="35" spans="1:7" ht="9" customHeight="1" thickBot="1" x14ac:dyDescent="0.35">
      <c r="A35" s="209"/>
      <c r="B35" s="207"/>
      <c r="C35" s="207"/>
      <c r="D35" s="207"/>
      <c r="E35" s="207"/>
      <c r="F35" s="207"/>
      <c r="G35" s="207"/>
    </row>
    <row r="36" spans="1:7" ht="20.25" customHeight="1" thickBot="1" x14ac:dyDescent="0.35">
      <c r="A36" s="207"/>
      <c r="B36" s="510" t="s">
        <v>1488</v>
      </c>
      <c r="C36" s="511"/>
      <c r="D36" s="511"/>
      <c r="E36" s="512"/>
      <c r="F36" s="96"/>
      <c r="G36" s="207"/>
    </row>
    <row r="37" spans="1:7" x14ac:dyDescent="0.3">
      <c r="A37" s="207"/>
      <c r="B37" s="207"/>
      <c r="C37" s="207"/>
      <c r="D37" s="207"/>
      <c r="E37" s="207"/>
      <c r="F37" s="207"/>
      <c r="G37" s="207"/>
    </row>
    <row r="38" spans="1:7" x14ac:dyDescent="0.3"/>
  </sheetData>
  <sheetProtection algorithmName="SHA-512" hashValue="knIfEINymUNPmfrlgBQFNMMJfo+b7UAgNDfYqsueSOJTlt9GTtRBxQOfgxTuNo2tsOW/s+pKN6c9yLRXAsqHkA==" saltValue="2lyiy8xvuFYT3fvz8o966A==" spinCount="100000" sheet="1" objects="1" scenarios="1" formatColumns="0" formatRows="0"/>
  <mergeCells count="23">
    <mergeCell ref="B4:F4"/>
    <mergeCell ref="B7:F7"/>
    <mergeCell ref="B24:E24"/>
    <mergeCell ref="A7:A11"/>
    <mergeCell ref="B13:F13"/>
    <mergeCell ref="B18:F18"/>
    <mergeCell ref="B5:F5"/>
    <mergeCell ref="B31:E31"/>
    <mergeCell ref="B11:F11"/>
    <mergeCell ref="B9:F9"/>
    <mergeCell ref="B36:E36"/>
    <mergeCell ref="B22:E22"/>
    <mergeCell ref="B21:E21"/>
    <mergeCell ref="B20:E20"/>
    <mergeCell ref="B32:E32"/>
    <mergeCell ref="B33:E33"/>
    <mergeCell ref="B34:E34"/>
    <mergeCell ref="B29:E29"/>
    <mergeCell ref="B28:E28"/>
    <mergeCell ref="B27:E27"/>
    <mergeCell ref="B26:E26"/>
    <mergeCell ref="B25:E25"/>
    <mergeCell ref="B19:E19"/>
  </mergeCells>
  <conditionalFormatting sqref="F36">
    <cfRule type="expression" dxfId="3" priority="1">
      <formula>$F$36&gt;$F$34</formula>
    </cfRule>
  </conditionalFormatting>
  <dataValidations count="3">
    <dataValidation type="whole" operator="greaterThanOrEqual" allowBlank="1" showInputMessage="1" showErrorMessage="1" sqref="F20:F21 F25:F27 F29">
      <formula1>0</formula1>
    </dataValidation>
    <dataValidation type="decimal" allowBlank="1" showInputMessage="1" showErrorMessage="1" sqref="F22 F28">
      <formula1>0</formula1>
      <formula2>1</formula2>
    </dataValidation>
    <dataValidation type="decimal" operator="greaterThanOrEqual" allowBlank="1" showInputMessage="1" showErrorMessage="1" sqref="F36 F32:F34">
      <formula1>0</formula1>
    </dataValidation>
  </dataValidations>
  <pageMargins left="0.7" right="0.7" top="0.75" bottom="0.75" header="0.3" footer="0.3"/>
  <pageSetup paperSize="9" scale="58" orientation="portrait" r:id="rId1"/>
  <ignoredErrors>
    <ignoredError sqref="F3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B1A0C7"/>
  </sheetPr>
  <dimension ref="A1:H22"/>
  <sheetViews>
    <sheetView showGridLines="0" tabSelected="1" zoomScale="120" zoomScaleNormal="120" workbookViewId="0">
      <selection activeCell="E13" sqref="E13"/>
    </sheetView>
  </sheetViews>
  <sheetFormatPr baseColWidth="10" defaultColWidth="0" defaultRowHeight="14.4" customHeight="1" zeroHeight="1" x14ac:dyDescent="0.3"/>
  <cols>
    <col min="1" max="1" width="2.44140625" style="149" customWidth="1"/>
    <col min="2" max="2" width="16.44140625" style="149" customWidth="1"/>
    <col min="3" max="3" width="43" style="149" customWidth="1"/>
    <col min="4" max="4" width="38.6640625" style="149" customWidth="1"/>
    <col min="5" max="5" width="21.5546875" style="149" customWidth="1"/>
    <col min="6" max="6" width="19.33203125" style="149" customWidth="1"/>
    <col min="7" max="7" width="19.109375" style="149" customWidth="1"/>
    <col min="8" max="8" width="11.44140625" style="149" customWidth="1"/>
    <col min="9" max="16384" width="11.44140625" style="149" hidden="1"/>
  </cols>
  <sheetData>
    <row r="1" spans="1:7" x14ac:dyDescent="0.3">
      <c r="A1" s="110"/>
      <c r="B1" s="116">
        <f>Récapitulatif!C12</f>
        <v>0</v>
      </c>
      <c r="C1" s="30" t="str">
        <f>Récapitulatif!C13</f>
        <v>VEUILLEZ SAISIR LE N° FINESS ET</v>
      </c>
      <c r="E1" s="30"/>
      <c r="F1" s="30"/>
      <c r="G1" s="30"/>
    </row>
    <row r="2" spans="1:7" x14ac:dyDescent="0.3">
      <c r="A2" s="110"/>
      <c r="B2" s="113"/>
      <c r="C2" s="30" t="str">
        <f>Récapitulatif!C14</f>
        <v>VEUILLEZ SAISIR LE N° FINESS ET</v>
      </c>
      <c r="E2" s="30"/>
      <c r="F2" s="30"/>
      <c r="G2" s="30"/>
    </row>
    <row r="3" spans="1:7" x14ac:dyDescent="0.3">
      <c r="A3" s="110"/>
      <c r="B3" s="113"/>
      <c r="C3" s="30"/>
      <c r="E3" s="30"/>
      <c r="F3" s="30"/>
      <c r="G3" s="30"/>
    </row>
    <row r="4" spans="1:7" ht="17.399999999999999" x14ac:dyDescent="0.3">
      <c r="A4" s="110"/>
      <c r="B4" s="545" t="s">
        <v>1604</v>
      </c>
      <c r="C4" s="545"/>
      <c r="D4" s="545"/>
      <c r="E4" s="545"/>
      <c r="F4" s="545"/>
      <c r="G4" s="545"/>
    </row>
    <row r="5" spans="1:7" ht="15" thickBot="1" x14ac:dyDescent="0.35"/>
    <row r="6" spans="1:7" ht="35.4" customHeight="1" thickBot="1" x14ac:dyDescent="0.35">
      <c r="A6" s="48"/>
      <c r="B6" s="546" t="s">
        <v>1620</v>
      </c>
      <c r="C6" s="547"/>
      <c r="D6" s="548"/>
      <c r="E6" s="548"/>
      <c r="F6" s="548"/>
      <c r="G6" s="549"/>
    </row>
    <row r="7" spans="1:7" ht="15" thickBot="1" x14ac:dyDescent="0.35"/>
    <row r="8" spans="1:7" ht="61.2" customHeight="1" thickBot="1" x14ac:dyDescent="0.35">
      <c r="A8" s="48"/>
      <c r="B8" s="507" t="s">
        <v>1619</v>
      </c>
      <c r="C8" s="508"/>
      <c r="D8" s="508"/>
      <c r="E8" s="508"/>
      <c r="F8" s="508"/>
      <c r="G8" s="509"/>
    </row>
    <row r="9" spans="1:7" ht="15" thickBot="1" x14ac:dyDescent="0.35">
      <c r="A9" s="48"/>
      <c r="B9" s="99"/>
      <c r="C9" s="99"/>
      <c r="D9" s="99"/>
      <c r="E9" s="99"/>
      <c r="F9" s="99"/>
      <c r="G9" s="99"/>
    </row>
    <row r="10" spans="1:7" ht="33.75" customHeight="1" thickBot="1" x14ac:dyDescent="0.35">
      <c r="A10" s="48"/>
      <c r="B10" s="550" t="s">
        <v>1425</v>
      </c>
      <c r="C10" s="551"/>
      <c r="D10" s="552"/>
      <c r="E10" s="552"/>
      <c r="F10" s="552"/>
      <c r="G10" s="553"/>
    </row>
    <row r="11" spans="1:7" ht="15" thickBot="1" x14ac:dyDescent="0.35">
      <c r="A11" s="110"/>
      <c r="B11" s="110"/>
      <c r="C11" s="110"/>
      <c r="D11" s="110"/>
      <c r="E11" s="110"/>
      <c r="F11" s="110"/>
      <c r="G11" s="110"/>
    </row>
    <row r="12" spans="1:7" ht="40.200000000000003" thickBot="1" x14ac:dyDescent="0.35">
      <c r="A12" s="110"/>
      <c r="B12" s="172" t="s">
        <v>1605</v>
      </c>
      <c r="C12" s="172" t="s">
        <v>1608</v>
      </c>
      <c r="D12" s="332" t="s">
        <v>1607</v>
      </c>
      <c r="E12" s="332" t="s">
        <v>1606</v>
      </c>
      <c r="F12" s="332" t="s">
        <v>1609</v>
      </c>
      <c r="G12" s="332" t="s">
        <v>956</v>
      </c>
    </row>
    <row r="13" spans="1:7" ht="50.4" customHeight="1" thickBot="1" x14ac:dyDescent="0.35">
      <c r="A13" s="110"/>
      <c r="B13" s="10"/>
      <c r="C13" s="10"/>
      <c r="D13" s="111"/>
      <c r="E13" s="109"/>
      <c r="F13" s="46"/>
      <c r="G13" s="45"/>
    </row>
    <row r="14" spans="1:7" ht="50.4" customHeight="1" thickBot="1" x14ac:dyDescent="0.35">
      <c r="A14" s="110"/>
      <c r="B14" s="10"/>
      <c r="C14" s="10"/>
      <c r="D14" s="111"/>
      <c r="E14" s="109"/>
      <c r="F14" s="46"/>
      <c r="G14" s="45"/>
    </row>
    <row r="15" spans="1:7" ht="50.4" customHeight="1" thickBot="1" x14ac:dyDescent="0.35">
      <c r="A15" s="110"/>
      <c r="B15" s="10"/>
      <c r="C15" s="10"/>
      <c r="D15" s="111"/>
      <c r="E15" s="109"/>
      <c r="F15" s="46"/>
      <c r="G15" s="45"/>
    </row>
    <row r="16" spans="1:7" ht="24.75" customHeight="1" thickBot="1" x14ac:dyDescent="0.35">
      <c r="G16" s="150">
        <f>SUM(G13:G15)</f>
        <v>0</v>
      </c>
    </row>
    <row r="17" x14ac:dyDescent="0.3"/>
    <row r="18" x14ac:dyDescent="0.3"/>
    <row r="19" x14ac:dyDescent="0.3"/>
    <row r="20" x14ac:dyDescent="0.3"/>
    <row r="21" ht="14.4" customHeight="1" x14ac:dyDescent="0.3"/>
    <row r="22" ht="14.4" customHeight="1" x14ac:dyDescent="0.3"/>
  </sheetData>
  <sheetProtection algorithmName="SHA-512" hashValue="okKl6RDTe2FY6y8s8D6CZlYXKdIe0w9sGkiX/LGzWVY/Ev8tm8yHAhQhQW0YvAHMMEvWAtcQ70KCZqO3s0Xi7Q==" saltValue="1LMvBl4SKOAJ2EPvfKwHtw==" spinCount="100000" sheet="1" objects="1" scenarios="1" formatColumns="0" formatRows="0"/>
  <mergeCells count="4">
    <mergeCell ref="B4:G4"/>
    <mergeCell ref="B6:G6"/>
    <mergeCell ref="B8:G8"/>
    <mergeCell ref="B10:G10"/>
  </mergeCells>
  <conditionalFormatting sqref="G13">
    <cfRule type="expression" dxfId="2" priority="4">
      <formula>$G$13&gt;$F$13*50%</formula>
    </cfRule>
  </conditionalFormatting>
  <conditionalFormatting sqref="G14">
    <cfRule type="expression" dxfId="1" priority="2">
      <formula>$G$14&gt;$F$14*50%</formula>
    </cfRule>
  </conditionalFormatting>
  <conditionalFormatting sqref="G15">
    <cfRule type="expression" dxfId="0" priority="1">
      <formula>$G$15&gt;$F$15*50%</formula>
    </cfRule>
  </conditionalFormatting>
  <dataValidations count="2">
    <dataValidation type="list" allowBlank="1" showInputMessage="1" showErrorMessage="1" sqref="B13:B15">
      <formula1>ListeRedEnerg</formula1>
    </dataValidation>
    <dataValidation type="date" allowBlank="1" showInputMessage="1" showErrorMessage="1" sqref="E13:E15">
      <formula1>44562</formula1>
      <formula2>44926</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B1A0C7"/>
  </sheetPr>
  <dimension ref="A1:H22"/>
  <sheetViews>
    <sheetView showGridLines="0" topLeftCell="A7" workbookViewId="0">
      <selection activeCell="B10" sqref="B10:G10"/>
    </sheetView>
  </sheetViews>
  <sheetFormatPr baseColWidth="10" defaultColWidth="0" defaultRowHeight="14.4" zeroHeight="1" x14ac:dyDescent="0.3"/>
  <cols>
    <col min="1" max="1" width="2.44140625" style="149" customWidth="1"/>
    <col min="2" max="2" width="16.44140625" style="149" customWidth="1"/>
    <col min="3" max="3" width="37.33203125" style="149" customWidth="1"/>
    <col min="4" max="4" width="38.6640625" style="149" customWidth="1"/>
    <col min="5" max="5" width="14" style="149" customWidth="1"/>
    <col min="6" max="6" width="19.33203125" style="149" customWidth="1"/>
    <col min="7" max="7" width="19.109375" style="149" customWidth="1"/>
    <col min="8" max="8" width="11.44140625" style="149" customWidth="1"/>
    <col min="9" max="16384" width="11.44140625" style="149" hidden="1"/>
  </cols>
  <sheetData>
    <row r="1" spans="1:7" x14ac:dyDescent="0.3">
      <c r="A1" s="110"/>
      <c r="B1" s="116">
        <f>Récapitulatif!C12</f>
        <v>0</v>
      </c>
      <c r="C1" s="30" t="str">
        <f>Récapitulatif!C13</f>
        <v>VEUILLEZ SAISIR LE N° FINESS ET</v>
      </c>
      <c r="E1" s="30"/>
      <c r="F1" s="30"/>
      <c r="G1" s="30"/>
    </row>
    <row r="2" spans="1:7" x14ac:dyDescent="0.3">
      <c r="A2" s="110"/>
      <c r="B2" s="113"/>
      <c r="C2" s="30" t="str">
        <f>Récapitulatif!C14</f>
        <v>VEUILLEZ SAISIR LE N° FINESS ET</v>
      </c>
      <c r="E2" s="30"/>
      <c r="F2" s="30"/>
      <c r="G2" s="30"/>
    </row>
    <row r="3" spans="1:7" x14ac:dyDescent="0.3">
      <c r="A3" s="110"/>
      <c r="B3" s="113"/>
      <c r="C3" s="30"/>
      <c r="E3" s="30"/>
      <c r="F3" s="30"/>
      <c r="G3" s="30"/>
    </row>
    <row r="4" spans="1:7" ht="17.399999999999999" x14ac:dyDescent="0.3">
      <c r="A4" s="110"/>
      <c r="B4" s="545" t="s">
        <v>1080</v>
      </c>
      <c r="C4" s="545"/>
      <c r="D4" s="545"/>
      <c r="E4" s="545"/>
      <c r="F4" s="545"/>
      <c r="G4" s="545"/>
    </row>
    <row r="5" spans="1:7" ht="15" thickBot="1" x14ac:dyDescent="0.35"/>
    <row r="6" spans="1:7" ht="84.75" customHeight="1" thickBot="1" x14ac:dyDescent="0.35">
      <c r="A6" s="48"/>
      <c r="B6" s="546" t="s">
        <v>1441</v>
      </c>
      <c r="C6" s="547"/>
      <c r="D6" s="548"/>
      <c r="E6" s="548"/>
      <c r="F6" s="548"/>
      <c r="G6" s="549"/>
    </row>
    <row r="7" spans="1:7" ht="15" thickBot="1" x14ac:dyDescent="0.35"/>
    <row r="8" spans="1:7" ht="161.25" customHeight="1" thickBot="1" x14ac:dyDescent="0.35">
      <c r="A8" s="48"/>
      <c r="B8" s="507" t="s">
        <v>1435</v>
      </c>
      <c r="C8" s="508"/>
      <c r="D8" s="508"/>
      <c r="E8" s="508"/>
      <c r="F8" s="508"/>
      <c r="G8" s="509"/>
    </row>
    <row r="9" spans="1:7" ht="15" thickBot="1" x14ac:dyDescent="0.35">
      <c r="A9" s="48"/>
      <c r="B9" s="99"/>
      <c r="C9" s="99"/>
      <c r="D9" s="99"/>
      <c r="E9" s="99"/>
      <c r="F9" s="99"/>
      <c r="G9" s="99"/>
    </row>
    <row r="10" spans="1:7" ht="33.75" customHeight="1" thickBot="1" x14ac:dyDescent="0.35">
      <c r="A10" s="48"/>
      <c r="B10" s="550" t="s">
        <v>1425</v>
      </c>
      <c r="C10" s="551"/>
      <c r="D10" s="552"/>
      <c r="E10" s="552"/>
      <c r="F10" s="552"/>
      <c r="G10" s="553"/>
    </row>
    <row r="11" spans="1:7" ht="15" thickBot="1" x14ac:dyDescent="0.35">
      <c r="A11" s="110"/>
      <c r="B11" s="110"/>
      <c r="C11" s="110"/>
      <c r="D11" s="110"/>
      <c r="E11" s="110"/>
      <c r="F11" s="110"/>
      <c r="G11" s="110"/>
    </row>
    <row r="12" spans="1:7" ht="27" thickBot="1" x14ac:dyDescent="0.35">
      <c r="A12" s="110"/>
      <c r="B12" s="172" t="s">
        <v>1050</v>
      </c>
      <c r="C12" s="172" t="s">
        <v>1051</v>
      </c>
      <c r="D12" s="154" t="s">
        <v>1089</v>
      </c>
      <c r="E12" s="154" t="s">
        <v>1414</v>
      </c>
      <c r="F12" s="154" t="s">
        <v>957</v>
      </c>
      <c r="G12" s="154" t="s">
        <v>956</v>
      </c>
    </row>
    <row r="13" spans="1:7" ht="26.25" customHeight="1" thickBot="1" x14ac:dyDescent="0.35">
      <c r="A13" s="110"/>
      <c r="B13" s="10"/>
      <c r="C13" s="10"/>
      <c r="D13" s="111"/>
      <c r="E13" s="109"/>
      <c r="F13" s="46"/>
      <c r="G13" s="45"/>
    </row>
    <row r="14" spans="1:7" ht="26.25" customHeight="1" thickBot="1" x14ac:dyDescent="0.35">
      <c r="A14" s="110"/>
      <c r="B14" s="10"/>
      <c r="C14" s="10"/>
      <c r="D14" s="111"/>
      <c r="E14" s="109"/>
      <c r="F14" s="46"/>
      <c r="G14" s="45"/>
    </row>
    <row r="15" spans="1:7" ht="26.25" customHeight="1" thickBot="1" x14ac:dyDescent="0.35">
      <c r="A15" s="110"/>
      <c r="B15" s="10"/>
      <c r="C15" s="10"/>
      <c r="D15" s="111"/>
      <c r="E15" s="109"/>
      <c r="F15" s="46"/>
      <c r="G15" s="45"/>
    </row>
    <row r="16" spans="1:7" ht="26.25" customHeight="1" thickBot="1" x14ac:dyDescent="0.35">
      <c r="A16" s="110"/>
      <c r="B16" s="10"/>
      <c r="C16" s="10"/>
      <c r="D16" s="111"/>
      <c r="E16" s="109"/>
      <c r="F16" s="46"/>
      <c r="G16" s="45"/>
    </row>
    <row r="17" spans="1:7" ht="26.25" customHeight="1" thickBot="1" x14ac:dyDescent="0.35">
      <c r="A17" s="110"/>
      <c r="B17" s="10"/>
      <c r="C17" s="10"/>
      <c r="D17" s="111"/>
      <c r="E17" s="109"/>
      <c r="F17" s="46"/>
      <c r="G17" s="45"/>
    </row>
    <row r="18" spans="1:7" ht="24.75" customHeight="1" thickBot="1" x14ac:dyDescent="0.35">
      <c r="G18" s="150">
        <f>SUM(G13:G17)</f>
        <v>0</v>
      </c>
    </row>
    <row r="19" spans="1:7" x14ac:dyDescent="0.3"/>
    <row r="20" spans="1:7" x14ac:dyDescent="0.3"/>
    <row r="21" spans="1:7" x14ac:dyDescent="0.3"/>
    <row r="22" spans="1:7" x14ac:dyDescent="0.3"/>
  </sheetData>
  <sheetProtection password="C5D3" sheet="1" objects="1" scenarios="1" formatColumns="0" formatRows="0"/>
  <mergeCells count="4">
    <mergeCell ref="B4:G4"/>
    <mergeCell ref="B6:G6"/>
    <mergeCell ref="B10:G10"/>
    <mergeCell ref="B8:G8"/>
  </mergeCells>
  <dataValidations count="1">
    <dataValidation type="list" allowBlank="1" showInputMessage="1" showErrorMessage="1" sqref="B13:B17">
      <formula1>ListeInvest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18</vt:i4>
      </vt:variant>
    </vt:vector>
  </HeadingPairs>
  <TitlesOfParts>
    <vt:vector size="32" baseType="lpstr">
      <vt:lpstr>Récapitulatif</vt:lpstr>
      <vt:lpstr>LISEZ-MOI</vt:lpstr>
      <vt:lpstr>CNR 2020-2021</vt:lpstr>
      <vt:lpstr>Formations_Continues</vt:lpstr>
      <vt:lpstr>Formation</vt:lpstr>
      <vt:lpstr>Remplacement_personnel</vt:lpstr>
      <vt:lpstr>AMI</vt:lpstr>
      <vt:lpstr>Réduction Energétique</vt:lpstr>
      <vt:lpstr>Soutien à l'investissement</vt:lpstr>
      <vt:lpstr>Frais Financiers</vt:lpstr>
      <vt:lpstr>Mol_traitement_medicaments_oner</vt:lpstr>
      <vt:lpstr>Autres demandes</vt:lpstr>
      <vt:lpstr>Recap_Detail</vt:lpstr>
      <vt:lpstr>Liste_ET</vt:lpstr>
      <vt:lpstr>CatégoriePersonnel</vt:lpstr>
      <vt:lpstr>Etablissement</vt:lpstr>
      <vt:lpstr>FINESS</vt:lpstr>
      <vt:lpstr>Formation!Impression_des_titres</vt:lpstr>
      <vt:lpstr>Formations_Continues!Impression_des_titres</vt:lpstr>
      <vt:lpstr>ListeCNR</vt:lpstr>
      <vt:lpstr>ListeFormation</vt:lpstr>
      <vt:lpstr>ListeInvest</vt:lpstr>
      <vt:lpstr>ListePatient</vt:lpstr>
      <vt:lpstr>ListeRedEnerg</vt:lpstr>
      <vt:lpstr>N°FINESS</vt:lpstr>
      <vt:lpstr>NatureAbsence</vt:lpstr>
      <vt:lpstr>AMI!Zone_d_impression</vt:lpstr>
      <vt:lpstr>Formation!Zone_d_impression</vt:lpstr>
      <vt:lpstr>Formations_Continues!Zone_d_impression</vt:lpstr>
      <vt:lpstr>'Frais Financiers'!Zone_d_impression</vt:lpstr>
      <vt:lpstr>'LISEZ-MOI'!Zone_d_impression</vt:lpstr>
      <vt:lpstr>Remplacement_personnel!Zone_d_impression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NICAISE, Marie-France</dc:creator>
  <cp:lastModifiedBy>PROTAIN, Guillaume (ARS-GRANDEST)</cp:lastModifiedBy>
  <cp:lastPrinted>2020-01-24T08:11:40Z</cp:lastPrinted>
  <dcterms:created xsi:type="dcterms:W3CDTF">2019-03-07T06:39:49Z</dcterms:created>
  <dcterms:modified xsi:type="dcterms:W3CDTF">2022-07-21T13:34:12Z</dcterms:modified>
</cp:coreProperties>
</file>